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760" windowHeight="7830" tabRatio="703"/>
  </bookViews>
  <sheets>
    <sheet name="Guidance&amp;info" sheetId="1" r:id="rId1"/>
    <sheet name="250kVA liq" sheetId="2" r:id="rId2"/>
    <sheet name="400 kVA liq" sheetId="3" r:id="rId3"/>
    <sheet name="630kVA liq" sheetId="6" r:id="rId4"/>
    <sheet name="100 kVA pole" sheetId="4" r:id="rId5"/>
    <sheet name="160 kVA pole" sheetId="5" r:id="rId6"/>
    <sheet name="Checkrange" sheetId="15" r:id="rId7"/>
    <sheet name="datafields" sheetId="13" r:id="rId8"/>
  </sheets>
  <definedNames>
    <definedName name="Auxiliary">#REF!</definedName>
    <definedName name="Cast">#REF!</definedName>
    <definedName name="Coatings">#REF!</definedName>
    <definedName name="Coil">#REF!</definedName>
    <definedName name="Cooling">#REF!</definedName>
    <definedName name="Core">#REF!</definedName>
    <definedName name="Electric">#REF!</definedName>
    <definedName name="Others">#REF!</definedName>
    <definedName name="Tank">#REF!</definedName>
    <definedName name="Temp">#REF!</definedName>
    <definedName name="x">#REF!</definedName>
  </definedNames>
  <calcPr calcId="145621"/>
</workbook>
</file>

<file path=xl/calcChain.xml><?xml version="1.0" encoding="utf-8"?>
<calcChain xmlns="http://schemas.openxmlformats.org/spreadsheetml/2006/main">
  <c r="J22" i="3" l="1"/>
  <c r="J21" i="3"/>
  <c r="J20" i="3"/>
  <c r="J19" i="3"/>
  <c r="K22" i="3"/>
  <c r="K21" i="3"/>
  <c r="K20" i="3"/>
  <c r="K19" i="3"/>
  <c r="J10" i="3"/>
  <c r="K9" i="3"/>
  <c r="J9" i="3"/>
  <c r="K8" i="3"/>
  <c r="J8" i="3"/>
  <c r="M22" i="2"/>
  <c r="L22" i="2"/>
  <c r="M21" i="2"/>
  <c r="L21" i="2"/>
  <c r="M20" i="2"/>
  <c r="L20" i="2"/>
  <c r="M19" i="2"/>
  <c r="L19" i="2"/>
  <c r="M16" i="2"/>
  <c r="L10" i="2"/>
  <c r="M9" i="2"/>
  <c r="L9" i="2"/>
  <c r="M8" i="2"/>
  <c r="L8" i="2"/>
  <c r="L9" i="6" l="1"/>
  <c r="M8" i="6"/>
  <c r="L8" i="6"/>
  <c r="M22" i="6"/>
  <c r="M21" i="6"/>
  <c r="M20" i="6"/>
  <c r="M19" i="6"/>
  <c r="L22" i="6"/>
  <c r="L21" i="6"/>
  <c r="L20" i="6"/>
  <c r="L19" i="6"/>
  <c r="M16" i="6"/>
  <c r="L10" i="6"/>
  <c r="M9" i="6"/>
</calcChain>
</file>

<file path=xl/sharedStrings.xml><?xml version="1.0" encoding="utf-8"?>
<sst xmlns="http://schemas.openxmlformats.org/spreadsheetml/2006/main" count="1196" uniqueCount="196">
  <si>
    <t>high side (kV)</t>
  </si>
  <si>
    <t>low side (kV)</t>
  </si>
  <si>
    <t>NA</t>
  </si>
  <si>
    <t>Low Side (kV)</t>
  </si>
  <si>
    <t>Tapping</t>
  </si>
  <si>
    <t>Sound power level</t>
  </si>
  <si>
    <t>DETC</t>
  </si>
  <si>
    <t>±2x2.5%</t>
  </si>
  <si>
    <t>Low Side (kV)
2 LV windings</t>
  </si>
  <si>
    <t>Transformer category(1)</t>
  </si>
  <si>
    <t>Number of phases</t>
  </si>
  <si>
    <t>Type (liquid / dry)</t>
  </si>
  <si>
    <t>country</t>
  </si>
  <si>
    <t>sample (s) or representative ( r)</t>
  </si>
  <si>
    <t>Rated power of each winding (kVA)</t>
  </si>
  <si>
    <t>Rated voltage of each winding (kV)</t>
  </si>
  <si>
    <t>Highest voltage for equipment of each winding Um (kV)</t>
  </si>
  <si>
    <t>Vector Group(3)</t>
  </si>
  <si>
    <t>Regulation type</t>
  </si>
  <si>
    <t>Type of cooling</t>
  </si>
  <si>
    <t>Impedance(6) [%]</t>
  </si>
  <si>
    <t>max. width (mm)</t>
  </si>
  <si>
    <t>max. length (mm)</t>
  </si>
  <si>
    <t>max. heigth (mm)</t>
  </si>
  <si>
    <t>max. weight (kg)</t>
  </si>
  <si>
    <t>Minimum clearance between live parts and ground [mm]</t>
  </si>
  <si>
    <t>Minimum free distance required around the transformer [mm]</t>
  </si>
  <si>
    <t>Please clarify the reason for the constraints(8) and the consequence of exceeding them</t>
  </si>
  <si>
    <t>BE</t>
  </si>
  <si>
    <t>r</t>
  </si>
  <si>
    <t>250/250/250</t>
  </si>
  <si>
    <t>liquid</t>
  </si>
  <si>
    <t>DYN11a11</t>
  </si>
  <si>
    <t>onan</t>
  </si>
  <si>
    <t>DT</t>
  </si>
  <si>
    <t>EC60076-3</t>
  </si>
  <si>
    <t>existing substations</t>
  </si>
  <si>
    <t>400/400/400</t>
  </si>
  <si>
    <t>630/630/630</t>
  </si>
  <si>
    <t>D</t>
  </si>
  <si>
    <t>s
REWAG2015</t>
  </si>
  <si>
    <t>&lt;47</t>
  </si>
  <si>
    <t xml:space="preserve">  =+10 % allowed on dimensions</t>
  </si>
  <si>
    <t xml:space="preserve"> </t>
  </si>
  <si>
    <t>DIN EN 50386</t>
  </si>
  <si>
    <t>DYN5</t>
  </si>
  <si>
    <t>&lt;50</t>
  </si>
  <si>
    <t>NL</t>
  </si>
  <si>
    <t>r
spec 11/2016</t>
  </si>
  <si>
    <t>DYN5 or DYN11</t>
  </si>
  <si>
    <t>EN 50386 (1kV)</t>
  </si>
  <si>
    <t xml:space="preserve"> 100 mm clearance for fork lift
note: AMDT are not allowed</t>
  </si>
  <si>
    <t>&lt;52</t>
  </si>
  <si>
    <t>F</t>
  </si>
  <si>
    <t>r
with protect.</t>
  </si>
  <si>
    <t>DT-Enedis</t>
  </si>
  <si>
    <t>DYN11</t>
  </si>
  <si>
    <t xml:space="preserve"> -</t>
  </si>
  <si>
    <t>r
classical</t>
  </si>
  <si>
    <t xml:space="preserve"> In urban areas, it would be impossible to address faults on transformers rated 630 to 1000 kVA in existing secondary substations, since the space would not be big enough and the pad would not be designed for higher weight.
Max floor 2500 kg</t>
  </si>
  <si>
    <t xml:space="preserve"> Transformer is include in compact substation
Max floor : 1200kg
DSO need to manage faults on transformers and replace in existing substation ( weight, size..)
</t>
  </si>
  <si>
    <t>PL</t>
  </si>
  <si>
    <t>s</t>
  </si>
  <si>
    <t xml:space="preserve"> Size of door in existing substation, limits on pole weight
</t>
  </si>
  <si>
    <t>4 and 4.5</t>
  </si>
  <si>
    <t>ES</t>
  </si>
  <si>
    <t>r
Iberdrola2014</t>
  </si>
  <si>
    <t>N</t>
  </si>
  <si>
    <t>Yyn0 or DYN11</t>
  </si>
  <si>
    <t>S</t>
  </si>
  <si>
    <t>4 or 6</t>
  </si>
  <si>
    <t>Yyn0</t>
  </si>
  <si>
    <t>s
Hafslund</t>
  </si>
  <si>
    <t>DT-pole</t>
  </si>
  <si>
    <t xml:space="preserve"> IEC 60076-3</t>
  </si>
  <si>
    <t xml:space="preserve"> 100 kVA with weight 750 kg are sometimes mounted on single poles, but for new arrangements two poles are in most cases used for that weight. </t>
  </si>
  <si>
    <t>DT-pole
&amp;protect</t>
  </si>
  <si>
    <t>Dyn11</t>
  </si>
  <si>
    <t xml:space="preserve"> ONLY ONE POLE
Pole mounted is fixed by a support interface on a pole limited to 550 kg. Average aged of the pole 25/30 years. 
DSO need to manage faults on transformers in existing pole incident.
</t>
  </si>
  <si>
    <t>Estimated price increase in % of Tier 1 design</t>
  </si>
  <si>
    <t>LV winding material</t>
  </si>
  <si>
    <t>HV winding material</t>
  </si>
  <si>
    <t>oil type</t>
  </si>
  <si>
    <t>insulation type</t>
  </si>
  <si>
    <t>Cu</t>
  </si>
  <si>
    <t>Alu</t>
  </si>
  <si>
    <t>low loss steel (&lt;0,9 W/kg@1,7T/50Hz)</t>
  </si>
  <si>
    <t>≤0,9W/kg</t>
  </si>
  <si>
    <t>&gt;0,9W/kg</t>
  </si>
  <si>
    <t>NN</t>
  </si>
  <si>
    <t>mineral</t>
  </si>
  <si>
    <t>ester</t>
  </si>
  <si>
    <t>other</t>
  </si>
  <si>
    <t>cellulose</t>
  </si>
  <si>
    <t>polymer</t>
  </si>
  <si>
    <t>75°C</t>
  </si>
  <si>
    <t>&gt;75°C</t>
  </si>
  <si>
    <t>operating temperature(Pk)</t>
  </si>
  <si>
    <t>brownfield
average</t>
  </si>
  <si>
    <t>brownfied  country specifications</t>
  </si>
  <si>
    <t>brownfield
borderline</t>
  </si>
  <si>
    <t>&lt;51</t>
  </si>
  <si>
    <t>type</t>
  </si>
  <si>
    <t>Tier 1</t>
  </si>
  <si>
    <t>Tier 2</t>
  </si>
  <si>
    <t>Tier 1 (CkA0) or Tier 2(AkA0-10%)</t>
  </si>
  <si>
    <t>brownfield reference designs</t>
  </si>
  <si>
    <t>?</t>
  </si>
  <si>
    <t>Tier 1 greenfield
 reference design</t>
  </si>
  <si>
    <t>Tier 2 greenfield
 reference design</t>
  </si>
  <si>
    <t xml:space="preserve">4. ADDITIONAL QUESTION ON THE PRODUCT RANGE </t>
  </si>
  <si>
    <t>Apart from the boundary cases, are there any other types of transformers that might have difficultiest to meet the Tier 2 requirements that you are aware of?</t>
  </si>
  <si>
    <t xml:space="preserve"> No  or Yes?</t>
  </si>
  <si>
    <t>If yes, please specifiy</t>
  </si>
  <si>
    <t>yes</t>
  </si>
  <si>
    <t>no</t>
  </si>
  <si>
    <t>Questionnaire for Manufacturers</t>
  </si>
  <si>
    <t>2. CONTACT DETAILS</t>
  </si>
  <si>
    <t xml:space="preserve">· Organisation: </t>
  </si>
  <si>
    <t xml:space="preserve">· Name: </t>
  </si>
  <si>
    <t xml:space="preserve">· Position/Department: </t>
  </si>
  <si>
    <t>· Telephone:</t>
  </si>
  <si>
    <t>· E-mail:</t>
  </si>
  <si>
    <t>Country of origin:</t>
  </si>
  <si>
    <t>1. Introduction</t>
  </si>
  <si>
    <t>Table 1 - Base and Boundary Case Descriptions</t>
  </si>
  <si>
    <t>Case #</t>
  </si>
  <si>
    <t>Base/Boundary</t>
  </si>
  <si>
    <t>Application</t>
  </si>
  <si>
    <t>Insulation Technology</t>
  </si>
  <si>
    <t>Regulation Voltage Levels</t>
  </si>
  <si>
    <t>Regulation Power Range (kVA)</t>
  </si>
  <si>
    <t>Regulation 548/2014 Table Reference</t>
  </si>
  <si>
    <t>Case Power Rating (kVA)</t>
  </si>
  <si>
    <t>Case Voltage Rating</t>
  </si>
  <si>
    <t>Tap changer</t>
  </si>
  <si>
    <t>Impedance</t>
  </si>
  <si>
    <t>HV Insulation level</t>
  </si>
  <si>
    <t>boundary lower</t>
  </si>
  <si>
    <t xml:space="preserve">Distribution </t>
  </si>
  <si>
    <t xml:space="preserve">liquid immmersed </t>
  </si>
  <si>
    <t>20…22</t>
  </si>
  <si>
    <t>0.4 or 0.42</t>
  </si>
  <si>
    <t>±5%</t>
  </si>
  <si>
    <t>125/49</t>
  </si>
  <si>
    <t>as per standard</t>
  </si>
  <si>
    <t xml:space="preserve">base  </t>
  </si>
  <si>
    <t>&lt;=24</t>
  </si>
  <si>
    <t>&lt;=1.1</t>
  </si>
  <si>
    <t>&lt;=3150</t>
  </si>
  <si>
    <t>125/50</t>
  </si>
  <si>
    <t>boundary upper</t>
  </si>
  <si>
    <t xml:space="preserve">boundary </t>
  </si>
  <si>
    <t>Distribution /Industruial</t>
  </si>
  <si>
    <t>0.4…0.69</t>
  </si>
  <si>
    <t>base</t>
  </si>
  <si>
    <t xml:space="preserve"> industry transformer</t>
  </si>
  <si>
    <t>dry type</t>
  </si>
  <si>
    <r>
      <t xml:space="preserve">0.42 </t>
    </r>
    <r>
      <rPr>
        <sz val="11"/>
        <color theme="1"/>
        <rFont val="Calibri"/>
        <family val="2"/>
      </rPr>
      <t>± 5%</t>
    </r>
  </si>
  <si>
    <t>LI 125 / AC 50</t>
  </si>
  <si>
    <t>EN50588-1 Table 4</t>
  </si>
  <si>
    <t>0.42 ± 5% (or 0.69)</t>
  </si>
  <si>
    <t>0.42 ± 5%</t>
  </si>
  <si>
    <t>6% (or 4%)</t>
  </si>
  <si>
    <t>pole mounted</t>
  </si>
  <si>
    <t>liquid immersed</t>
  </si>
  <si>
    <t>&gt;25 &amp; &lt;315</t>
  </si>
  <si>
    <t>±2.5%</t>
  </si>
  <si>
    <t>25…33</t>
  </si>
  <si>
    <t>170/70</t>
  </si>
  <si>
    <t>sample</t>
  </si>
  <si>
    <t>pole mounted/single phase</t>
  </si>
  <si>
    <t>0.24…0.46</t>
  </si>
  <si>
    <t>4..4.5%</t>
  </si>
  <si>
    <t>medium power</t>
  </si>
  <si>
    <t>1.1 to 36 kV</t>
  </si>
  <si>
    <t>&gt;3150</t>
  </si>
  <si>
    <t>OLTC</t>
  </si>
  <si>
    <t>± 8x1.25%</t>
  </si>
  <si>
    <t>LI 170 / AC 70</t>
  </si>
  <si>
    <t>Free</t>
  </si>
  <si>
    <t>11 (or 6.9)</t>
  </si>
  <si>
    <t>8% or 10%</t>
  </si>
  <si>
    <t>Large Power</t>
  </si>
  <si>
    <t>&gt;36kV</t>
  </si>
  <si>
    <t>±8x1.25%</t>
  </si>
  <si>
    <t>LI 650 / AC 275</t>
  </si>
  <si>
    <t>large Power</t>
  </si>
  <si>
    <t>LI 325 / AC 140</t>
  </si>
  <si>
    <t>All dry type design shall be:</t>
  </si>
  <si>
    <t># with AN</t>
  </si>
  <si>
    <t># Environmental condition 20/30/40 °C in accordance to EN 60076-11</t>
  </si>
  <si>
    <t># maximum temperature rise in accordance to the Insulation system, see  EN60076-11</t>
  </si>
  <si>
    <t># reference temperature for losses in accordance to EN 50588-1 and EN 50629</t>
  </si>
  <si>
    <t>Tier 1/2 green field verification</t>
  </si>
  <si>
    <r>
      <t xml:space="preserve">Dear Madams and Sirs,
The enquiry is is designed to gather data to determine the effect that Tier 2 efficiency requirements would have on weight and volume considering distribution transformers(MV/LV) that are designed for brown field projects,  i.e. a replacement project that has specific limitations of size/weight restulting from the need to install the transformer in an existing enclosure. The primary objective of this enquiry it to gather sufficient information to assess if Tier 2 requirements of EU regulation 548/2014, applicable in 2021, are still technologically justified.The requirements were based on a previous enquiry for installers. More information on the scope of work can be found on the project website: https://transformers.vito.be/. This questionnaire document is intended to structure your data input to reflect the current and future situation in the transformer market (EU) appropriately.
</t>
    </r>
    <r>
      <rPr>
        <b/>
        <sz val="15"/>
        <color indexed="8"/>
        <rFont val="Calibri"/>
        <family val="2"/>
      </rPr>
      <t>Each sheet consist of a base case designs based on typical brown field specifications (</t>
    </r>
    <r>
      <rPr>
        <b/>
        <sz val="15"/>
        <color theme="3" tint="0.59999389629810485"/>
        <rFont val="Calibri"/>
        <family val="2"/>
      </rPr>
      <t>blue background cells</t>
    </r>
    <r>
      <rPr>
        <b/>
        <sz val="15"/>
        <color indexed="8"/>
        <rFont val="Calibri"/>
        <family val="2"/>
      </rPr>
      <t>). Please fill in where possible data for one or more Tier 1 and/or Tier 2 compatible designs that much as close as possible the type specifications</t>
    </r>
    <r>
      <rPr>
        <b/>
        <sz val="15"/>
        <color rgb="FF92D050"/>
        <rFont val="Calibri"/>
        <family val="2"/>
      </rPr>
      <t xml:space="preserve"> (green background cells)</t>
    </r>
    <r>
      <rPr>
        <b/>
        <sz val="15"/>
        <color indexed="8"/>
        <rFont val="Calibri"/>
        <family val="2"/>
      </rPr>
      <t>.</t>
    </r>
    <r>
      <rPr>
        <sz val="15"/>
        <color indexed="8"/>
        <rFont val="Calibri"/>
        <family val="2"/>
      </rPr>
      <t xml:space="preserve"> The last columns of the 400&amp;630 kVA also include 'greenfield' reference designs,  i.e. cost effective designs for new projects where size and weight of the transformer is not a prespecified requirement resulting from limitations of existing enclosures. A separate sheet 'checkrange' is added to check the range of transformers with respect to Tier 2 in greenfield applications. NN  means not nominated, please fill in when you don't want to disclose this data.
Note that VTIO is committed to comply with antitrust rules. As a result, the present enquiry manufacturer data will be anomized.
Therefore the market information and statistics collected will be treaded confidential by VITO and only non-identifiable, aggregated overall data will be published in the report of the review study. If an organization acts to collect this information on your behalf, such as T&amp;D Europe, please ask them to treat and process this information accordingly. Manufacturers are requested to process this information request individually and results will not be published before sufficient information is collected to pubish non-identifiable data.
</t>
    </r>
    <r>
      <rPr>
        <b/>
        <sz val="15"/>
        <color indexed="8"/>
        <rFont val="Calibri"/>
        <family val="2"/>
      </rPr>
      <t>The deadline to submit your answers is January 25th, 2017.</t>
    </r>
    <r>
      <rPr>
        <sz val="15"/>
        <color indexed="8"/>
        <rFont val="Calibri"/>
        <family val="2"/>
      </rPr>
      <t xml:space="preserve">
Paul Van Tichelen on behalf of the project team
Paul.vantichelen@vito.be 
Phone: +32 14 33 58 83
</t>
    </r>
    <r>
      <rPr>
        <b/>
        <sz val="15"/>
        <color indexed="8"/>
        <rFont val="Calibri"/>
        <family val="2"/>
      </rPr>
      <t>Sent to: transformers@vito.be</t>
    </r>
    <r>
      <rPr>
        <sz val="15"/>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</si>
</sst>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0.0"/>
    <numFmt numFmtId="165" formatCode="#,##0_ ;\-#,##0\ "/>
    <numFmt numFmtId="166" formatCode="0.0%"/>
    <numFmt numFmtId="167" formatCode="#,##0.00_ ;\-#,##0.00\ "/>
    <numFmt numFmtId="168" formatCode="#,##0.0_ ;\-#,##0.0\ "/>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theme="1"/>
      <name val="Calibri"/>
      <family val="2"/>
    </font>
    <font>
      <sz val="15"/>
      <color indexed="8"/>
      <name val="Calibri"/>
      <family val="2"/>
    </font>
    <font>
      <b/>
      <sz val="15"/>
      <color indexed="8"/>
      <name val="Calibri"/>
      <family val="2"/>
    </font>
    <font>
      <b/>
      <sz val="15"/>
      <color theme="3" tint="0.59999389629810485"/>
      <name val="Calibri"/>
      <family val="2"/>
    </font>
    <font>
      <b/>
      <sz val="15"/>
      <color rgb="FF92D050"/>
      <name val="Calibri"/>
      <family val="2"/>
    </font>
    <font>
      <b/>
      <sz val="24"/>
      <color theme="1"/>
      <name val="Calibri"/>
      <family val="2"/>
      <scheme val="minor"/>
    </font>
    <font>
      <b/>
      <sz val="12"/>
      <color theme="1"/>
      <name val="Calibri"/>
      <family val="2"/>
      <scheme val="minor"/>
    </font>
    <font>
      <sz val="1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xf numFmtId="9"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40">
    <xf numFmtId="0" fontId="0" fillId="0" borderId="0" xfId="0"/>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1" xfId="0" applyFont="1" applyBorder="1"/>
    <xf numFmtId="0" fontId="0" fillId="0" borderId="1" xfId="0" applyFont="1" applyFill="1" applyBorder="1"/>
    <xf numFmtId="0" fontId="0" fillId="0" borderId="1" xfId="0" applyFont="1" applyBorder="1" applyAlignment="1">
      <alignment wrapText="1"/>
    </xf>
    <xf numFmtId="0" fontId="0" fillId="0" borderId="1" xfId="0" applyBorder="1" applyAlignment="1">
      <alignment wrapText="1"/>
    </xf>
    <xf numFmtId="0" fontId="5" fillId="0" borderId="0" xfId="0" applyFont="1"/>
    <xf numFmtId="0" fontId="0" fillId="0" borderId="1" xfId="0" applyBorder="1"/>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0" fillId="5" borderId="1" xfId="0" applyFill="1" applyBorder="1"/>
    <xf numFmtId="0" fontId="0" fillId="5" borderId="1" xfId="0" applyFont="1" applyFill="1" applyBorder="1"/>
    <xf numFmtId="164" fontId="0" fillId="5" borderId="1" xfId="0" applyNumberFormat="1" applyFill="1" applyBorder="1"/>
    <xf numFmtId="1" fontId="0" fillId="5" borderId="1" xfId="0" applyNumberFormat="1" applyFill="1" applyBorder="1"/>
    <xf numFmtId="0" fontId="0" fillId="6" borderId="1" xfId="0" applyFill="1" applyBorder="1"/>
    <xf numFmtId="9" fontId="0" fillId="6" borderId="1" xfId="3" applyFont="1" applyFill="1" applyBorder="1"/>
    <xf numFmtId="0" fontId="2" fillId="0" borderId="0" xfId="0" applyFont="1"/>
    <xf numFmtId="0" fontId="2" fillId="4" borderId="1" xfId="0" applyFont="1" applyFill="1" applyBorder="1" applyAlignment="1">
      <alignment horizontal="center" vertical="center" wrapText="1"/>
    </xf>
    <xf numFmtId="0" fontId="2" fillId="4" borderId="3" xfId="0" applyFont="1" applyFill="1" applyBorder="1" applyAlignment="1">
      <alignment horizontal="center" vertical="center"/>
    </xf>
    <xf numFmtId="0" fontId="0" fillId="6" borderId="1" xfId="0" applyFill="1" applyBorder="1" applyAlignment="1">
      <alignment horizontal="center"/>
    </xf>
    <xf numFmtId="0" fontId="0" fillId="2" borderId="0" xfId="0" applyFill="1"/>
    <xf numFmtId="0" fontId="0" fillId="0" borderId="0" xfId="0" applyAlignment="1">
      <alignment horizontal="center"/>
    </xf>
    <xf numFmtId="0" fontId="10" fillId="0" borderId="0" xfId="0" applyFont="1"/>
    <xf numFmtId="0" fontId="2" fillId="3" borderId="19"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0" fillId="8" borderId="25" xfId="0" applyFill="1" applyBorder="1" applyAlignment="1">
      <alignment horizontal="center" vertical="center"/>
    </xf>
    <xf numFmtId="0" fontId="0" fillId="8" borderId="26" xfId="0" applyFill="1" applyBorder="1" applyAlignment="1">
      <alignment horizontal="center" vertical="center"/>
    </xf>
    <xf numFmtId="0" fontId="0" fillId="8" borderId="27" xfId="0" applyFill="1" applyBorder="1" applyAlignment="1">
      <alignment horizontal="center" vertical="center"/>
    </xf>
    <xf numFmtId="0" fontId="0" fillId="8" borderId="6" xfId="0" applyFill="1" applyBorder="1" applyAlignment="1">
      <alignment horizontal="center" vertical="center"/>
    </xf>
    <xf numFmtId="0" fontId="0" fillId="8" borderId="28" xfId="0" applyFill="1" applyBorder="1" applyAlignment="1">
      <alignment horizontal="center" vertical="center"/>
    </xf>
    <xf numFmtId="165" fontId="0" fillId="8" borderId="26" xfId="4" applyNumberFormat="1" applyFont="1" applyFill="1" applyBorder="1" applyAlignment="1">
      <alignment horizontal="center" vertical="center"/>
    </xf>
    <xf numFmtId="165" fontId="0" fillId="8" borderId="27" xfId="4" applyNumberFormat="1" applyFont="1" applyFill="1" applyBorder="1" applyAlignment="1">
      <alignment horizontal="center" vertical="center"/>
    </xf>
    <xf numFmtId="166" fontId="0" fillId="8" borderId="27" xfId="3" applyNumberFormat="1" applyFont="1" applyFill="1" applyBorder="1" applyAlignment="1">
      <alignment horizontal="center" vertical="center"/>
    </xf>
    <xf numFmtId="165" fontId="0" fillId="8" borderId="28" xfId="4" applyNumberFormat="1" applyFont="1" applyFill="1" applyBorder="1" applyAlignment="1">
      <alignment horizontal="center" vertical="center"/>
    </xf>
    <xf numFmtId="0" fontId="0" fillId="8" borderId="29" xfId="0" quotePrefix="1" applyFill="1" applyBorder="1" applyAlignment="1">
      <alignment horizontal="center" vertical="center"/>
    </xf>
    <xf numFmtId="0" fontId="0" fillId="8" borderId="30" xfId="0" quotePrefix="1" applyFill="1" applyBorder="1" applyAlignment="1">
      <alignment horizontal="center" vertical="center"/>
    </xf>
    <xf numFmtId="0" fontId="0" fillId="8" borderId="1" xfId="0" applyFill="1" applyBorder="1" applyAlignment="1">
      <alignment horizontal="center" vertical="center"/>
    </xf>
    <xf numFmtId="0" fontId="0" fillId="8" borderId="31" xfId="0" applyFill="1" applyBorder="1" applyAlignment="1">
      <alignment horizontal="center" vertical="center"/>
    </xf>
    <xf numFmtId="165" fontId="0" fillId="8" borderId="2" xfId="4" applyNumberFormat="1" applyFont="1" applyFill="1" applyBorder="1" applyAlignment="1">
      <alignment horizontal="center" vertical="center"/>
    </xf>
    <xf numFmtId="165" fontId="0" fillId="8" borderId="1" xfId="4" applyNumberFormat="1" applyFont="1" applyFill="1" applyBorder="1" applyAlignment="1">
      <alignment horizontal="center" vertical="center"/>
    </xf>
    <xf numFmtId="166" fontId="0" fillId="8" borderId="1" xfId="3" applyNumberFormat="1" applyFont="1" applyFill="1" applyBorder="1" applyAlignment="1">
      <alignment horizontal="center" vertical="center"/>
    </xf>
    <xf numFmtId="165" fontId="0" fillId="8" borderId="32" xfId="4" applyNumberFormat="1" applyFont="1" applyFill="1" applyBorder="1" applyAlignment="1">
      <alignment horizontal="center" vertical="center"/>
    </xf>
    <xf numFmtId="165" fontId="0" fillId="8" borderId="31" xfId="4" applyNumberFormat="1" applyFont="1" applyFill="1" applyBorder="1" applyAlignment="1">
      <alignment horizontal="center" vertical="center"/>
    </xf>
    <xf numFmtId="0" fontId="0" fillId="8" borderId="33" xfId="0" applyFill="1" applyBorder="1" applyAlignment="1">
      <alignment horizontal="center" vertical="center"/>
    </xf>
    <xf numFmtId="0" fontId="0" fillId="8" borderId="34" xfId="0" applyFill="1" applyBorder="1" applyAlignment="1">
      <alignment horizontal="center" vertical="center"/>
    </xf>
    <xf numFmtId="0" fontId="0" fillId="8" borderId="35" xfId="0" applyFill="1" applyBorder="1" applyAlignment="1">
      <alignment horizontal="center" vertical="center"/>
    </xf>
    <xf numFmtId="0" fontId="0" fillId="8" borderId="32" xfId="0" applyFill="1" applyBorder="1" applyAlignment="1">
      <alignment horizontal="center" vertical="center"/>
    </xf>
    <xf numFmtId="165" fontId="0" fillId="8" borderId="36" xfId="4" applyNumberFormat="1" applyFont="1" applyFill="1" applyBorder="1" applyAlignment="1">
      <alignment horizontal="center" vertical="center"/>
    </xf>
    <xf numFmtId="165" fontId="0" fillId="8" borderId="35" xfId="4" applyNumberFormat="1" applyFont="1" applyFill="1" applyBorder="1" applyAlignment="1">
      <alignment horizontal="center" vertical="center"/>
    </xf>
    <xf numFmtId="166" fontId="0" fillId="8" borderId="35" xfId="3" applyNumberFormat="1" applyFont="1" applyFill="1" applyBorder="1" applyAlignment="1">
      <alignment horizontal="center" vertical="center"/>
    </xf>
    <xf numFmtId="0" fontId="0" fillId="9" borderId="29" xfId="0" quotePrefix="1" applyFill="1" applyBorder="1" applyAlignment="1">
      <alignment horizontal="center" vertical="center"/>
    </xf>
    <xf numFmtId="0" fontId="0" fillId="9" borderId="30" xfId="0" quotePrefix="1" applyFill="1" applyBorder="1" applyAlignment="1">
      <alignment horizontal="center" vertical="center"/>
    </xf>
    <xf numFmtId="0" fontId="0" fillId="9" borderId="1" xfId="0" applyFill="1" applyBorder="1" applyAlignment="1">
      <alignment horizontal="center" vertical="center"/>
    </xf>
    <xf numFmtId="0" fontId="0" fillId="9" borderId="31" xfId="0" applyFill="1" applyBorder="1" applyAlignment="1">
      <alignment horizontal="center" vertical="center"/>
    </xf>
    <xf numFmtId="166" fontId="0" fillId="9" borderId="2" xfId="3" applyNumberFormat="1" applyFont="1" applyFill="1" applyBorder="1" applyAlignment="1">
      <alignment horizontal="center" vertical="center"/>
    </xf>
    <xf numFmtId="166" fontId="0" fillId="9" borderId="1" xfId="3" applyNumberFormat="1" applyFont="1" applyFill="1" applyBorder="1" applyAlignment="1">
      <alignment horizontal="center" vertical="center"/>
    </xf>
    <xf numFmtId="165" fontId="0" fillId="9" borderId="1" xfId="4" applyNumberFormat="1" applyFont="1" applyFill="1" applyBorder="1" applyAlignment="1">
      <alignment horizontal="center" vertical="center"/>
    </xf>
    <xf numFmtId="165" fontId="0" fillId="9" borderId="31" xfId="4" applyNumberFormat="1" applyFont="1" applyFill="1" applyBorder="1" applyAlignment="1">
      <alignment horizontal="center" vertical="center"/>
    </xf>
    <xf numFmtId="0" fontId="0" fillId="9" borderId="33" xfId="0" applyFill="1" applyBorder="1" applyAlignment="1">
      <alignment horizontal="center" vertical="center"/>
    </xf>
    <xf numFmtId="0" fontId="0" fillId="9" borderId="34" xfId="0" applyFill="1" applyBorder="1" applyAlignment="1">
      <alignment horizontal="center" vertical="center"/>
    </xf>
    <xf numFmtId="0" fontId="0" fillId="9" borderId="35" xfId="0" applyFill="1" applyBorder="1" applyAlignment="1">
      <alignment horizontal="center" vertical="center"/>
    </xf>
    <xf numFmtId="0" fontId="0" fillId="9" borderId="32" xfId="0" applyFill="1" applyBorder="1" applyAlignment="1">
      <alignment horizontal="center" vertical="center"/>
    </xf>
    <xf numFmtId="0" fontId="0" fillId="8" borderId="37" xfId="0" applyFill="1" applyBorder="1" applyAlignment="1">
      <alignment horizontal="center" vertical="center"/>
    </xf>
    <xf numFmtId="0" fontId="12" fillId="8" borderId="38" xfId="0" quotePrefix="1" applyFont="1" applyFill="1" applyBorder="1" applyAlignment="1">
      <alignment horizontal="center" vertical="center"/>
    </xf>
    <xf numFmtId="0" fontId="12" fillId="8" borderId="39" xfId="0" quotePrefix="1" applyFont="1" applyFill="1" applyBorder="1" applyAlignment="1">
      <alignment horizontal="center" vertical="center"/>
    </xf>
    <xf numFmtId="0" fontId="12" fillId="8" borderId="19" xfId="0" applyFont="1" applyFill="1" applyBorder="1" applyAlignment="1">
      <alignment horizontal="center" vertical="center"/>
    </xf>
    <xf numFmtId="0" fontId="12" fillId="8" borderId="22" xfId="0" applyFont="1" applyFill="1" applyBorder="1" applyAlignment="1">
      <alignment horizontal="center" vertical="center"/>
    </xf>
    <xf numFmtId="165" fontId="12" fillId="8" borderId="40" xfId="4" applyNumberFormat="1" applyFont="1" applyFill="1" applyBorder="1" applyAlignment="1">
      <alignment horizontal="center" vertical="center"/>
    </xf>
    <xf numFmtId="165" fontId="12" fillId="8" borderId="7" xfId="4" applyNumberFormat="1" applyFont="1" applyFill="1" applyBorder="1" applyAlignment="1">
      <alignment horizontal="center" vertical="center"/>
    </xf>
    <xf numFmtId="166" fontId="12" fillId="8" borderId="7" xfId="3" applyNumberFormat="1" applyFont="1" applyFill="1" applyBorder="1" applyAlignment="1">
      <alignment horizontal="center" vertical="center"/>
    </xf>
    <xf numFmtId="165" fontId="12" fillId="8" borderId="41" xfId="4" applyNumberFormat="1" applyFont="1" applyFill="1" applyBorder="1" applyAlignment="1">
      <alignment horizontal="center" vertical="center"/>
    </xf>
    <xf numFmtId="0" fontId="0" fillId="9" borderId="9" xfId="0" applyFill="1" applyBorder="1" applyAlignment="1">
      <alignment horizontal="center" vertical="center"/>
    </xf>
    <xf numFmtId="0" fontId="0" fillId="9" borderId="42" xfId="0" applyFill="1" applyBorder="1" applyAlignment="1">
      <alignment horizontal="center" vertical="center"/>
    </xf>
    <xf numFmtId="0" fontId="0" fillId="9" borderId="11" xfId="0" applyFill="1" applyBorder="1" applyAlignment="1">
      <alignment horizontal="center" vertical="center"/>
    </xf>
    <xf numFmtId="165" fontId="0" fillId="9" borderId="11" xfId="4" applyNumberFormat="1" applyFont="1" applyFill="1" applyBorder="1" applyAlignment="1">
      <alignment horizontal="center" vertical="center"/>
    </xf>
    <xf numFmtId="165" fontId="0" fillId="9" borderId="43" xfId="4" applyNumberFormat="1" applyFont="1" applyFill="1" applyBorder="1" applyAlignment="1">
      <alignment horizontal="center" vertical="center"/>
    </xf>
    <xf numFmtId="165" fontId="0" fillId="9" borderId="42" xfId="4" applyNumberFormat="1" applyFont="1" applyFill="1" applyBorder="1" applyAlignment="1">
      <alignment horizontal="center" vertical="center"/>
    </xf>
    <xf numFmtId="166" fontId="0" fillId="9" borderId="11" xfId="3" applyNumberFormat="1" applyFont="1" applyFill="1" applyBorder="1" applyAlignment="1">
      <alignment horizontal="center" vertical="center"/>
    </xf>
    <xf numFmtId="165" fontId="0" fillId="9" borderId="30" xfId="4" applyNumberFormat="1" applyFont="1" applyFill="1" applyBorder="1" applyAlignment="1">
      <alignment horizontal="center" vertical="center"/>
    </xf>
    <xf numFmtId="165" fontId="0" fillId="9" borderId="35" xfId="4" applyNumberFormat="1" applyFont="1" applyFill="1" applyBorder="1" applyAlignment="1">
      <alignment horizontal="center" vertical="center"/>
    </xf>
    <xf numFmtId="165" fontId="0" fillId="9" borderId="32" xfId="4" applyNumberFormat="1" applyFont="1" applyFill="1" applyBorder="1" applyAlignment="1">
      <alignment horizontal="center" vertical="center"/>
    </xf>
    <xf numFmtId="165" fontId="12" fillId="9" borderId="34" xfId="4" applyNumberFormat="1" applyFont="1" applyFill="1" applyBorder="1" applyAlignment="1">
      <alignment horizontal="center" vertical="center"/>
    </xf>
    <xf numFmtId="165" fontId="12" fillId="9" borderId="35" xfId="4" applyNumberFormat="1" applyFont="1" applyFill="1" applyBorder="1" applyAlignment="1">
      <alignment horizontal="center" vertical="center"/>
    </xf>
    <xf numFmtId="166" fontId="12" fillId="9" borderId="35" xfId="3" applyNumberFormat="1" applyFont="1" applyFill="1" applyBorder="1" applyAlignment="1">
      <alignment horizontal="center" vertical="center"/>
    </xf>
    <xf numFmtId="167" fontId="0" fillId="8" borderId="32" xfId="4" applyNumberFormat="1" applyFont="1" applyFill="1" applyBorder="1" applyAlignment="1">
      <alignment horizontal="center" vertical="center"/>
    </xf>
    <xf numFmtId="165" fontId="0" fillId="8" borderId="30" xfId="4" applyNumberFormat="1" applyFont="1" applyFill="1" applyBorder="1" applyAlignment="1">
      <alignment horizontal="center" vertical="center"/>
    </xf>
    <xf numFmtId="0" fontId="0" fillId="8" borderId="44" xfId="0" applyFill="1" applyBorder="1" applyAlignment="1">
      <alignment horizontal="center" vertical="center"/>
    </xf>
    <xf numFmtId="0" fontId="0" fillId="8" borderId="23" xfId="0" applyFill="1" applyBorder="1" applyAlignment="1">
      <alignment horizontal="center" vertical="center"/>
    </xf>
    <xf numFmtId="0" fontId="0" fillId="8" borderId="20" xfId="0" applyFill="1" applyBorder="1" applyAlignment="1">
      <alignment horizontal="center" vertical="center"/>
    </xf>
    <xf numFmtId="165" fontId="0" fillId="8" borderId="20" xfId="4" applyNumberFormat="1" applyFont="1" applyFill="1" applyBorder="1" applyAlignment="1">
      <alignment horizontal="center" vertical="center"/>
    </xf>
    <xf numFmtId="165" fontId="0" fillId="8" borderId="24" xfId="4" applyNumberFormat="1" applyFont="1" applyFill="1" applyBorder="1" applyAlignment="1">
      <alignment horizontal="center" vertical="center"/>
    </xf>
    <xf numFmtId="165" fontId="0" fillId="8" borderId="23" xfId="4" applyNumberFormat="1" applyFont="1" applyFill="1" applyBorder="1" applyAlignment="1">
      <alignment horizontal="center" vertical="center"/>
    </xf>
    <xf numFmtId="166" fontId="0" fillId="8" borderId="20" xfId="3" applyNumberFormat="1" applyFont="1" applyFill="1" applyBorder="1" applyAlignment="1">
      <alignment horizontal="center" vertical="center"/>
    </xf>
    <xf numFmtId="168" fontId="0" fillId="8" borderId="20" xfId="4" applyNumberFormat="1" applyFont="1" applyFill="1" applyBorder="1" applyAlignment="1">
      <alignment horizontal="center" vertical="center"/>
    </xf>
    <xf numFmtId="0" fontId="2" fillId="10" borderId="0" xfId="0" applyFont="1" applyFill="1"/>
    <xf numFmtId="0" fontId="0" fillId="10" borderId="0" xfId="0" applyFill="1"/>
    <xf numFmtId="0" fontId="0" fillId="10" borderId="0" xfId="0" applyFill="1" applyAlignment="1">
      <alignment horizontal="center"/>
    </xf>
    <xf numFmtId="0" fontId="0" fillId="9" borderId="7" xfId="0" applyFill="1" applyBorder="1" applyAlignment="1">
      <alignment horizontal="center"/>
    </xf>
    <xf numFmtId="0" fontId="6" fillId="2" borderId="45"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6" fillId="2" borderId="49" xfId="0" applyFont="1" applyFill="1" applyBorder="1" applyAlignment="1">
      <alignment horizontal="center" vertical="top" wrapText="1"/>
    </xf>
    <xf numFmtId="0" fontId="6" fillId="2" borderId="50" xfId="0" applyFont="1" applyFill="1" applyBorder="1" applyAlignment="1">
      <alignment horizontal="center" vertical="top"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7" borderId="3" xfId="0" applyFont="1" applyFill="1" applyBorder="1" applyAlignment="1">
      <alignment horizontal="center" wrapText="1"/>
    </xf>
    <xf numFmtId="0" fontId="2" fillId="7" borderId="2" xfId="0" applyFont="1" applyFill="1" applyBorder="1" applyAlignment="1">
      <alignment horizontal="center" wrapText="1"/>
    </xf>
    <xf numFmtId="0" fontId="2" fillId="5" borderId="1" xfId="0" applyFont="1" applyFill="1" applyBorder="1" applyAlignment="1">
      <alignment horizontal="center" vertical="center" wrapText="1"/>
    </xf>
    <xf numFmtId="0" fontId="0" fillId="8" borderId="1" xfId="0" applyFill="1" applyBorder="1" applyAlignment="1">
      <alignment horizontal="left" wrapText="1"/>
    </xf>
    <xf numFmtId="0" fontId="0" fillId="8" borderId="1" xfId="0" applyFill="1" applyBorder="1" applyAlignment="1">
      <alignment horizontal="center"/>
    </xf>
    <xf numFmtId="0" fontId="0" fillId="9" borderId="1" xfId="0" applyFill="1" applyBorder="1" applyAlignment="1">
      <alignment horizontal="center"/>
    </xf>
    <xf numFmtId="0" fontId="2" fillId="3" borderId="1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11" fillId="3" borderId="8" xfId="0" applyFont="1" applyFill="1" applyBorder="1" applyAlignment="1">
      <alignment horizontal="center"/>
    </xf>
    <xf numFmtId="0" fontId="11" fillId="3" borderId="0" xfId="0" applyFont="1" applyFill="1" applyBorder="1" applyAlignment="1">
      <alignment horizontal="center"/>
    </xf>
    <xf numFmtId="0" fontId="2" fillId="3" borderId="9"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cellXfs>
  <cellStyles count="5">
    <cellStyle name="Comma" xfId="4" builtinId="3"/>
    <cellStyle name="Normal" xfId="0" builtinId="0"/>
    <cellStyle name="Normal 2" xfId="1"/>
    <cellStyle name="Percent" xfId="3" builtinId="5"/>
    <cellStyle name="Pourcentage 2" xfId="2"/>
  </cellStyles>
  <dxfs count="0"/>
  <tableStyles count="0" defaultTableStyle="TableStyleMedium2" defaultPivotStyle="PivotStyleMedium9"/>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5"/>
  <sheetViews>
    <sheetView tabSelected="1" workbookViewId="0">
      <selection activeCell="B4" sqref="B4"/>
    </sheetView>
  </sheetViews>
  <sheetFormatPr defaultRowHeight="15" x14ac:dyDescent="0.25"/>
  <cols>
    <col min="2" max="2" width="15.140625" bestFit="1" customWidth="1"/>
    <col min="3" max="3" width="15.140625" customWidth="1"/>
    <col min="4" max="4" width="24.7109375" customWidth="1"/>
    <col min="5" max="5" width="25.140625" customWidth="1"/>
    <col min="6" max="6" width="14" bestFit="1" customWidth="1"/>
    <col min="7" max="7" width="13.28515625" customWidth="1"/>
    <col min="8" max="8" width="14" customWidth="1"/>
    <col min="9" max="9" width="19.85546875" customWidth="1"/>
    <col min="10" max="10" width="18.42578125" customWidth="1"/>
    <col min="11" max="11" width="15.42578125" hidden="1" customWidth="1"/>
    <col min="12" max="12" width="0" hidden="1" customWidth="1"/>
  </cols>
  <sheetData>
    <row r="1" spans="2:11" ht="31.5" x14ac:dyDescent="0.5">
      <c r="B1" s="23" t="s">
        <v>116</v>
      </c>
      <c r="K1" s="22"/>
    </row>
    <row r="2" spans="2:11" ht="18.75" customHeight="1" x14ac:dyDescent="0.5">
      <c r="B2" s="23"/>
      <c r="K2" s="22"/>
    </row>
    <row r="3" spans="2:11" s="97" customFormat="1" x14ac:dyDescent="0.25">
      <c r="B3" s="96" t="s">
        <v>124</v>
      </c>
      <c r="K3" s="98"/>
    </row>
    <row r="4" spans="2:11" ht="15.75" thickBot="1" x14ac:dyDescent="0.3">
      <c r="B4" s="17"/>
      <c r="K4" s="22"/>
    </row>
    <row r="5" spans="2:11" ht="15" customHeight="1" x14ac:dyDescent="0.25">
      <c r="B5" s="100" t="s">
        <v>195</v>
      </c>
      <c r="C5" s="101"/>
      <c r="D5" s="101"/>
      <c r="E5" s="101"/>
      <c r="F5" s="101"/>
      <c r="G5" s="102"/>
    </row>
    <row r="6" spans="2:11" ht="15" customHeight="1" x14ac:dyDescent="0.25">
      <c r="B6" s="103"/>
      <c r="C6" s="104"/>
      <c r="D6" s="104"/>
      <c r="E6" s="104"/>
      <c r="F6" s="104"/>
      <c r="G6" s="105"/>
    </row>
    <row r="7" spans="2:11" ht="15" customHeight="1" x14ac:dyDescent="0.25">
      <c r="B7" s="103"/>
      <c r="C7" s="104"/>
      <c r="D7" s="104"/>
      <c r="E7" s="104"/>
      <c r="F7" s="104"/>
      <c r="G7" s="105"/>
    </row>
    <row r="8" spans="2:11" ht="15" customHeight="1" x14ac:dyDescent="0.25">
      <c r="B8" s="103"/>
      <c r="C8" s="104"/>
      <c r="D8" s="104"/>
      <c r="E8" s="104"/>
      <c r="F8" s="104"/>
      <c r="G8" s="105"/>
    </row>
    <row r="9" spans="2:11" ht="15" customHeight="1" x14ac:dyDescent="0.25">
      <c r="B9" s="103"/>
      <c r="C9" s="104"/>
      <c r="D9" s="104"/>
      <c r="E9" s="104"/>
      <c r="F9" s="104"/>
      <c r="G9" s="105"/>
    </row>
    <row r="10" spans="2:11" ht="15" customHeight="1" x14ac:dyDescent="0.25">
      <c r="B10" s="103"/>
      <c r="C10" s="104"/>
      <c r="D10" s="104"/>
      <c r="E10" s="104"/>
      <c r="F10" s="104"/>
      <c r="G10" s="105"/>
    </row>
    <row r="11" spans="2:11" ht="15" customHeight="1" x14ac:dyDescent="0.25">
      <c r="B11" s="103"/>
      <c r="C11" s="104"/>
      <c r="D11" s="104"/>
      <c r="E11" s="104"/>
      <c r="F11" s="104"/>
      <c r="G11" s="105"/>
    </row>
    <row r="12" spans="2:11" ht="15" customHeight="1" x14ac:dyDescent="0.25">
      <c r="B12" s="103"/>
      <c r="C12" s="104"/>
      <c r="D12" s="104"/>
      <c r="E12" s="104"/>
      <c r="F12" s="104"/>
      <c r="G12" s="105"/>
    </row>
    <row r="13" spans="2:11" ht="15" customHeight="1" x14ac:dyDescent="0.25">
      <c r="B13" s="103"/>
      <c r="C13" s="104"/>
      <c r="D13" s="104"/>
      <c r="E13" s="104"/>
      <c r="F13" s="104"/>
      <c r="G13" s="105"/>
    </row>
    <row r="14" spans="2:11" ht="15" customHeight="1" x14ac:dyDescent="0.25">
      <c r="B14" s="103"/>
      <c r="C14" s="104"/>
      <c r="D14" s="104"/>
      <c r="E14" s="104"/>
      <c r="F14" s="104"/>
      <c r="G14" s="105"/>
    </row>
    <row r="15" spans="2:11" ht="15" customHeight="1" x14ac:dyDescent="0.25">
      <c r="B15" s="103"/>
      <c r="C15" s="104"/>
      <c r="D15" s="104"/>
      <c r="E15" s="104"/>
      <c r="F15" s="104"/>
      <c r="G15" s="105"/>
    </row>
    <row r="16" spans="2:11" ht="15" customHeight="1" x14ac:dyDescent="0.25">
      <c r="B16" s="103"/>
      <c r="C16" s="104"/>
      <c r="D16" s="104"/>
      <c r="E16" s="104"/>
      <c r="F16" s="104"/>
      <c r="G16" s="105"/>
    </row>
    <row r="17" spans="2:7" ht="15" customHeight="1" x14ac:dyDescent="0.25">
      <c r="B17" s="103"/>
      <c r="C17" s="104"/>
      <c r="D17" s="104"/>
      <c r="E17" s="104"/>
      <c r="F17" s="104"/>
      <c r="G17" s="105"/>
    </row>
    <row r="18" spans="2:7" ht="15" customHeight="1" x14ac:dyDescent="0.25">
      <c r="B18" s="103"/>
      <c r="C18" s="104"/>
      <c r="D18" s="104"/>
      <c r="E18" s="104"/>
      <c r="F18" s="104"/>
      <c r="G18" s="105"/>
    </row>
    <row r="19" spans="2:7" ht="15" customHeight="1" x14ac:dyDescent="0.25">
      <c r="B19" s="103"/>
      <c r="C19" s="104"/>
      <c r="D19" s="104"/>
      <c r="E19" s="104"/>
      <c r="F19" s="104"/>
      <c r="G19" s="105"/>
    </row>
    <row r="20" spans="2:7" ht="15" customHeight="1" x14ac:dyDescent="0.25">
      <c r="B20" s="103"/>
      <c r="C20" s="104"/>
      <c r="D20" s="104"/>
      <c r="E20" s="104"/>
      <c r="F20" s="104"/>
      <c r="G20" s="105"/>
    </row>
    <row r="21" spans="2:7" ht="15" customHeight="1" x14ac:dyDescent="0.25">
      <c r="B21" s="103"/>
      <c r="C21" s="104"/>
      <c r="D21" s="104"/>
      <c r="E21" s="104"/>
      <c r="F21" s="104"/>
      <c r="G21" s="105"/>
    </row>
    <row r="22" spans="2:7" ht="15" customHeight="1" x14ac:dyDescent="0.25">
      <c r="B22" s="103"/>
      <c r="C22" s="104"/>
      <c r="D22" s="104"/>
      <c r="E22" s="104"/>
      <c r="F22" s="104"/>
      <c r="G22" s="105"/>
    </row>
    <row r="23" spans="2:7" ht="15" customHeight="1" x14ac:dyDescent="0.25">
      <c r="B23" s="103"/>
      <c r="C23" s="104"/>
      <c r="D23" s="104"/>
      <c r="E23" s="104"/>
      <c r="F23" s="104"/>
      <c r="G23" s="105"/>
    </row>
    <row r="24" spans="2:7" ht="15" customHeight="1" x14ac:dyDescent="0.25">
      <c r="B24" s="103"/>
      <c r="C24" s="104"/>
      <c r="D24" s="104"/>
      <c r="E24" s="104"/>
      <c r="F24" s="104"/>
      <c r="G24" s="105"/>
    </row>
    <row r="25" spans="2:7" ht="15" customHeight="1" x14ac:dyDescent="0.25">
      <c r="B25" s="103"/>
      <c r="C25" s="104"/>
      <c r="D25" s="104"/>
      <c r="E25" s="104"/>
      <c r="F25" s="104"/>
      <c r="G25" s="105"/>
    </row>
    <row r="26" spans="2:7" ht="15" customHeight="1" x14ac:dyDescent="0.25">
      <c r="B26" s="103"/>
      <c r="C26" s="104"/>
      <c r="D26" s="104"/>
      <c r="E26" s="104"/>
      <c r="F26" s="104"/>
      <c r="G26" s="105"/>
    </row>
    <row r="27" spans="2:7" ht="15" customHeight="1" x14ac:dyDescent="0.25">
      <c r="B27" s="103"/>
      <c r="C27" s="104"/>
      <c r="D27" s="104"/>
      <c r="E27" s="104"/>
      <c r="F27" s="104"/>
      <c r="G27" s="105"/>
    </row>
    <row r="28" spans="2:7" ht="15" customHeight="1" x14ac:dyDescent="0.25">
      <c r="B28" s="103"/>
      <c r="C28" s="104"/>
      <c r="D28" s="104"/>
      <c r="E28" s="104"/>
      <c r="F28" s="104"/>
      <c r="G28" s="105"/>
    </row>
    <row r="29" spans="2:7" ht="15" customHeight="1" x14ac:dyDescent="0.25">
      <c r="B29" s="103"/>
      <c r="C29" s="104"/>
      <c r="D29" s="104"/>
      <c r="E29" s="104"/>
      <c r="F29" s="104"/>
      <c r="G29" s="105"/>
    </row>
    <row r="30" spans="2:7" ht="15" customHeight="1" x14ac:dyDescent="0.25">
      <c r="B30" s="103"/>
      <c r="C30" s="104"/>
      <c r="D30" s="104"/>
      <c r="E30" s="104"/>
      <c r="F30" s="104"/>
      <c r="G30" s="105"/>
    </row>
    <row r="31" spans="2:7" ht="15" customHeight="1" x14ac:dyDescent="0.25">
      <c r="B31" s="103"/>
      <c r="C31" s="104"/>
      <c r="D31" s="104"/>
      <c r="E31" s="104"/>
      <c r="F31" s="104"/>
      <c r="G31" s="105"/>
    </row>
    <row r="32" spans="2:7" ht="25.5" customHeight="1" x14ac:dyDescent="0.25">
      <c r="B32" s="103"/>
      <c r="C32" s="104"/>
      <c r="D32" s="104"/>
      <c r="E32" s="104"/>
      <c r="F32" s="104"/>
      <c r="G32" s="105"/>
    </row>
    <row r="33" spans="2:7" ht="15" customHeight="1" x14ac:dyDescent="0.25">
      <c r="B33" s="103"/>
      <c r="C33" s="104"/>
      <c r="D33" s="104"/>
      <c r="E33" s="104"/>
      <c r="F33" s="104"/>
      <c r="G33" s="105"/>
    </row>
    <row r="34" spans="2:7" ht="15" customHeight="1" x14ac:dyDescent="0.25">
      <c r="B34" s="103"/>
      <c r="C34" s="104"/>
      <c r="D34" s="104"/>
      <c r="E34" s="104"/>
      <c r="F34" s="104"/>
      <c r="G34" s="105"/>
    </row>
    <row r="35" spans="2:7" ht="15" customHeight="1" x14ac:dyDescent="0.25">
      <c r="B35" s="103"/>
      <c r="C35" s="104"/>
      <c r="D35" s="104"/>
      <c r="E35" s="104"/>
      <c r="F35" s="104"/>
      <c r="G35" s="105"/>
    </row>
    <row r="36" spans="2:7" ht="15" customHeight="1" x14ac:dyDescent="0.25">
      <c r="B36" s="103"/>
      <c r="C36" s="104"/>
      <c r="D36" s="104"/>
      <c r="E36" s="104"/>
      <c r="F36" s="104"/>
      <c r="G36" s="105"/>
    </row>
    <row r="37" spans="2:7" ht="15" customHeight="1" x14ac:dyDescent="0.25">
      <c r="B37" s="103"/>
      <c r="C37" s="104"/>
      <c r="D37" s="104"/>
      <c r="E37" s="104"/>
      <c r="F37" s="104"/>
      <c r="G37" s="105"/>
    </row>
    <row r="38" spans="2:7" ht="15" customHeight="1" x14ac:dyDescent="0.25">
      <c r="B38" s="103"/>
      <c r="C38" s="104"/>
      <c r="D38" s="104"/>
      <c r="E38" s="104"/>
      <c r="F38" s="104"/>
      <c r="G38" s="105"/>
    </row>
    <row r="39" spans="2:7" ht="15" customHeight="1" x14ac:dyDescent="0.25">
      <c r="B39" s="103"/>
      <c r="C39" s="104"/>
      <c r="D39" s="104"/>
      <c r="E39" s="104"/>
      <c r="F39" s="104"/>
      <c r="G39" s="105"/>
    </row>
    <row r="40" spans="2:7" ht="15" customHeight="1" x14ac:dyDescent="0.25">
      <c r="B40" s="103"/>
      <c r="C40" s="104"/>
      <c r="D40" s="104"/>
      <c r="E40" s="104"/>
      <c r="F40" s="104"/>
      <c r="G40" s="105"/>
    </row>
    <row r="41" spans="2:7" ht="15" customHeight="1" x14ac:dyDescent="0.25">
      <c r="B41" s="103"/>
      <c r="C41" s="104"/>
      <c r="D41" s="104"/>
      <c r="E41" s="104"/>
      <c r="F41" s="104"/>
      <c r="G41" s="105"/>
    </row>
    <row r="42" spans="2:7" ht="15" customHeight="1" x14ac:dyDescent="0.25">
      <c r="B42" s="103"/>
      <c r="C42" s="104"/>
      <c r="D42" s="104"/>
      <c r="E42" s="104"/>
      <c r="F42" s="104"/>
      <c r="G42" s="105"/>
    </row>
    <row r="43" spans="2:7" ht="15" customHeight="1" x14ac:dyDescent="0.25">
      <c r="B43" s="103"/>
      <c r="C43" s="104"/>
      <c r="D43" s="104"/>
      <c r="E43" s="104"/>
      <c r="F43" s="104"/>
      <c r="G43" s="105"/>
    </row>
    <row r="44" spans="2:7" ht="15" customHeight="1" x14ac:dyDescent="0.25">
      <c r="B44" s="103"/>
      <c r="C44" s="104"/>
      <c r="D44" s="104"/>
      <c r="E44" s="104"/>
      <c r="F44" s="104"/>
      <c r="G44" s="105"/>
    </row>
    <row r="45" spans="2:7" ht="15" customHeight="1" x14ac:dyDescent="0.25">
      <c r="B45" s="103"/>
      <c r="C45" s="104"/>
      <c r="D45" s="104"/>
      <c r="E45" s="104"/>
      <c r="F45" s="104"/>
      <c r="G45" s="105"/>
    </row>
    <row r="46" spans="2:7" ht="15" customHeight="1" x14ac:dyDescent="0.25">
      <c r="B46" s="103"/>
      <c r="C46" s="104"/>
      <c r="D46" s="104"/>
      <c r="E46" s="104"/>
      <c r="F46" s="104"/>
      <c r="G46" s="105"/>
    </row>
    <row r="47" spans="2:7" ht="15" customHeight="1" x14ac:dyDescent="0.25">
      <c r="B47" s="103"/>
      <c r="C47" s="104"/>
      <c r="D47" s="104"/>
      <c r="E47" s="104"/>
      <c r="F47" s="104"/>
      <c r="G47" s="105"/>
    </row>
    <row r="48" spans="2:7" ht="15" customHeight="1" x14ac:dyDescent="0.25">
      <c r="B48" s="103"/>
      <c r="C48" s="104"/>
      <c r="D48" s="104"/>
      <c r="E48" s="104"/>
      <c r="F48" s="104"/>
      <c r="G48" s="105"/>
    </row>
    <row r="49" spans="2:11" ht="15" customHeight="1" x14ac:dyDescent="0.25">
      <c r="B49" s="103"/>
      <c r="C49" s="104"/>
      <c r="D49" s="104"/>
      <c r="E49" s="104"/>
      <c r="F49" s="104"/>
      <c r="G49" s="105"/>
    </row>
    <row r="50" spans="2:11" ht="15" customHeight="1" x14ac:dyDescent="0.25">
      <c r="B50" s="103"/>
      <c r="C50" s="104"/>
      <c r="D50" s="104"/>
      <c r="E50" s="104"/>
      <c r="F50" s="104"/>
      <c r="G50" s="105"/>
    </row>
    <row r="51" spans="2:11" ht="15" customHeight="1" x14ac:dyDescent="0.25">
      <c r="B51" s="103"/>
      <c r="C51" s="104"/>
      <c r="D51" s="104"/>
      <c r="E51" s="104"/>
      <c r="F51" s="104"/>
      <c r="G51" s="105"/>
    </row>
    <row r="52" spans="2:11" ht="15" customHeight="1" x14ac:dyDescent="0.25">
      <c r="B52" s="103"/>
      <c r="C52" s="104"/>
      <c r="D52" s="104"/>
      <c r="E52" s="104"/>
      <c r="F52" s="104"/>
      <c r="G52" s="105"/>
    </row>
    <row r="53" spans="2:11" x14ac:dyDescent="0.25">
      <c r="B53" s="103"/>
      <c r="C53" s="104"/>
      <c r="D53" s="104"/>
      <c r="E53" s="104"/>
      <c r="F53" s="104"/>
      <c r="G53" s="105"/>
    </row>
    <row r="54" spans="2:11" x14ac:dyDescent="0.25">
      <c r="B54" s="103"/>
      <c r="C54" s="104"/>
      <c r="D54" s="104"/>
      <c r="E54" s="104"/>
      <c r="F54" s="104"/>
      <c r="G54" s="105"/>
    </row>
    <row r="55" spans="2:11" x14ac:dyDescent="0.25">
      <c r="B55" s="103"/>
      <c r="C55" s="104"/>
      <c r="D55" s="104"/>
      <c r="E55" s="104"/>
      <c r="F55" s="104"/>
      <c r="G55" s="105"/>
    </row>
    <row r="56" spans="2:11" ht="15.75" thickBot="1" x14ac:dyDescent="0.3">
      <c r="B56" s="106"/>
      <c r="C56" s="107"/>
      <c r="D56" s="107"/>
      <c r="E56" s="107"/>
      <c r="F56" s="107"/>
      <c r="G56" s="108"/>
    </row>
    <row r="58" spans="2:11" s="97" customFormat="1" x14ac:dyDescent="0.25">
      <c r="B58" s="96" t="s">
        <v>117</v>
      </c>
      <c r="K58" s="98"/>
    </row>
    <row r="59" spans="2:11" x14ac:dyDescent="0.25">
      <c r="B59" s="17"/>
      <c r="K59" s="22"/>
    </row>
    <row r="60" spans="2:11" x14ac:dyDescent="0.25">
      <c r="B60" t="s">
        <v>118</v>
      </c>
      <c r="K60" s="22"/>
    </row>
    <row r="61" spans="2:11" x14ac:dyDescent="0.25">
      <c r="B61" t="s">
        <v>119</v>
      </c>
      <c r="K61" s="22"/>
    </row>
    <row r="62" spans="2:11" x14ac:dyDescent="0.25">
      <c r="B62" t="s">
        <v>120</v>
      </c>
      <c r="K62" s="22"/>
    </row>
    <row r="63" spans="2:11" x14ac:dyDescent="0.25">
      <c r="B63" t="s">
        <v>121</v>
      </c>
      <c r="K63" s="22"/>
    </row>
    <row r="64" spans="2:11" x14ac:dyDescent="0.25">
      <c r="B64" t="s">
        <v>122</v>
      </c>
      <c r="K64" s="22"/>
    </row>
    <row r="65" spans="2:11" x14ac:dyDescent="0.25">
      <c r="B65" t="s">
        <v>123</v>
      </c>
      <c r="K65" s="22"/>
    </row>
  </sheetData>
  <mergeCells count="1">
    <mergeCell ref="B5:G56"/>
  </mergeCells>
  <pageMargins left="0.7" right="0.7" top="0.75" bottom="0.75" header="0.3" footer="0.3"/>
  <pageSetup paperSize="8"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4"/>
  <sheetViews>
    <sheetView topLeftCell="B22" workbookViewId="0">
      <selection activeCell="O34" sqref="O34:S34"/>
    </sheetView>
  </sheetViews>
  <sheetFormatPr defaultRowHeight="15" x14ac:dyDescent="0.25"/>
  <cols>
    <col min="2" max="2" width="17.85546875" customWidth="1"/>
    <col min="3" max="3" width="18.85546875" customWidth="1"/>
    <col min="4" max="4" width="12.7109375" customWidth="1"/>
    <col min="5" max="5" width="12.85546875" customWidth="1"/>
    <col min="6" max="6" width="13" customWidth="1"/>
    <col min="7" max="7" width="14.85546875" customWidth="1"/>
    <col min="8" max="8" width="12.28515625" customWidth="1"/>
    <col min="9" max="9" width="13.140625" customWidth="1"/>
    <col min="10" max="10" width="13" customWidth="1"/>
    <col min="11" max="11" width="12.28515625" customWidth="1"/>
    <col min="12" max="12" width="11.85546875" customWidth="1"/>
    <col min="13" max="13" width="11.5703125" customWidth="1"/>
  </cols>
  <sheetData>
    <row r="2" spans="2:19" s="17" customFormat="1" ht="30.75" customHeight="1" x14ac:dyDescent="0.25">
      <c r="D2" s="112" t="s">
        <v>99</v>
      </c>
      <c r="E2" s="113"/>
      <c r="F2" s="113"/>
      <c r="G2" s="113"/>
      <c r="H2" s="113"/>
      <c r="I2" s="113"/>
      <c r="J2" s="113"/>
      <c r="K2" s="114"/>
      <c r="L2" s="18" t="s">
        <v>98</v>
      </c>
      <c r="M2" s="18" t="s">
        <v>100</v>
      </c>
      <c r="N2" s="115" t="s">
        <v>106</v>
      </c>
      <c r="O2" s="115"/>
      <c r="P2" s="115"/>
      <c r="Q2" s="115"/>
      <c r="R2" s="115"/>
      <c r="S2" s="115"/>
    </row>
    <row r="3" spans="2:19" x14ac:dyDescent="0.25">
      <c r="B3" s="111" t="s">
        <v>12</v>
      </c>
      <c r="C3" s="111"/>
      <c r="D3" s="3" t="s">
        <v>28</v>
      </c>
      <c r="E3" s="3" t="s">
        <v>39</v>
      </c>
      <c r="F3" s="3" t="s">
        <v>47</v>
      </c>
      <c r="G3" s="3" t="s">
        <v>53</v>
      </c>
      <c r="H3" s="3" t="s">
        <v>61</v>
      </c>
      <c r="I3" s="3" t="s">
        <v>65</v>
      </c>
      <c r="J3" s="3" t="s">
        <v>67</v>
      </c>
      <c r="K3" s="3" t="s">
        <v>67</v>
      </c>
      <c r="L3" s="8"/>
      <c r="M3" s="8"/>
      <c r="N3" s="9" t="s">
        <v>102</v>
      </c>
      <c r="O3" s="15"/>
      <c r="P3" s="15"/>
      <c r="Q3" s="15"/>
      <c r="R3" s="15"/>
      <c r="S3" s="15"/>
    </row>
    <row r="4" spans="2:19" ht="45" x14ac:dyDescent="0.25">
      <c r="B4" s="111" t="s">
        <v>13</v>
      </c>
      <c r="C4" s="111"/>
      <c r="D4" s="3" t="s">
        <v>29</v>
      </c>
      <c r="E4" s="6" t="s">
        <v>40</v>
      </c>
      <c r="F4" s="6" t="s">
        <v>48</v>
      </c>
      <c r="G4" s="6" t="s">
        <v>54</v>
      </c>
      <c r="H4" s="6" t="s">
        <v>62</v>
      </c>
      <c r="I4" s="6" t="s">
        <v>66</v>
      </c>
      <c r="J4" s="6" t="s">
        <v>62</v>
      </c>
      <c r="K4" s="6" t="s">
        <v>72</v>
      </c>
      <c r="L4" s="8"/>
      <c r="M4" s="8"/>
    </row>
    <row r="5" spans="2:19" x14ac:dyDescent="0.25">
      <c r="B5" s="111" t="s">
        <v>9</v>
      </c>
      <c r="C5" s="111"/>
      <c r="D5" s="3" t="s">
        <v>34</v>
      </c>
      <c r="E5" s="3" t="s">
        <v>34</v>
      </c>
      <c r="F5" s="3" t="s">
        <v>34</v>
      </c>
      <c r="G5" s="3" t="s">
        <v>55</v>
      </c>
      <c r="H5" s="3" t="s">
        <v>34</v>
      </c>
      <c r="I5" s="3" t="s">
        <v>34</v>
      </c>
      <c r="J5" s="3" t="s">
        <v>34</v>
      </c>
      <c r="K5" s="3" t="s">
        <v>34</v>
      </c>
      <c r="L5" s="11" t="s">
        <v>34</v>
      </c>
      <c r="M5" s="8" t="s">
        <v>34</v>
      </c>
    </row>
    <row r="6" spans="2:19" x14ac:dyDescent="0.25">
      <c r="B6" s="111" t="s">
        <v>14</v>
      </c>
      <c r="C6" s="111"/>
      <c r="D6" s="4" t="s">
        <v>30</v>
      </c>
      <c r="E6" s="4">
        <v>250</v>
      </c>
      <c r="F6" s="4">
        <v>250</v>
      </c>
      <c r="G6" s="4">
        <v>250</v>
      </c>
      <c r="H6" s="4">
        <v>250</v>
      </c>
      <c r="I6" s="4">
        <v>250</v>
      </c>
      <c r="J6" s="4">
        <v>200</v>
      </c>
      <c r="K6" s="4">
        <v>200</v>
      </c>
      <c r="L6" s="12">
        <v>250</v>
      </c>
      <c r="M6" s="4">
        <v>250</v>
      </c>
    </row>
    <row r="7" spans="2:19" x14ac:dyDescent="0.25">
      <c r="B7" s="111" t="s">
        <v>10</v>
      </c>
      <c r="C7" s="111"/>
      <c r="D7" s="3">
        <v>3</v>
      </c>
      <c r="E7" s="3">
        <v>3</v>
      </c>
      <c r="F7" s="3">
        <v>3</v>
      </c>
      <c r="G7" s="3">
        <v>3</v>
      </c>
      <c r="H7" s="3">
        <v>3</v>
      </c>
      <c r="I7" s="3">
        <v>3</v>
      </c>
      <c r="J7" s="3">
        <v>3</v>
      </c>
      <c r="K7" s="3">
        <v>3</v>
      </c>
      <c r="L7" s="12">
        <v>3</v>
      </c>
      <c r="M7" s="4">
        <v>3</v>
      </c>
    </row>
    <row r="8" spans="2:19" x14ac:dyDescent="0.25">
      <c r="B8" s="111" t="s">
        <v>11</v>
      </c>
      <c r="C8" s="111"/>
      <c r="D8" s="3" t="s">
        <v>31</v>
      </c>
      <c r="E8" s="3" t="s">
        <v>31</v>
      </c>
      <c r="F8" s="3" t="s">
        <v>31</v>
      </c>
      <c r="G8" s="3" t="s">
        <v>31</v>
      </c>
      <c r="H8" s="3" t="s">
        <v>31</v>
      </c>
      <c r="I8" s="3" t="s">
        <v>31</v>
      </c>
      <c r="J8" s="3" t="s">
        <v>31</v>
      </c>
      <c r="K8" s="3" t="s">
        <v>31</v>
      </c>
      <c r="L8" s="11" t="str">
        <f>K8</f>
        <v>liquid</v>
      </c>
      <c r="M8" s="8" t="str">
        <f>K8</f>
        <v>liquid</v>
      </c>
    </row>
    <row r="9" spans="2:19" x14ac:dyDescent="0.25">
      <c r="B9" s="109" t="s">
        <v>15</v>
      </c>
      <c r="C9" s="2" t="s">
        <v>0</v>
      </c>
      <c r="D9" s="3">
        <v>15.4</v>
      </c>
      <c r="E9" s="3">
        <v>20.8</v>
      </c>
      <c r="F9" s="3">
        <v>23</v>
      </c>
      <c r="G9" s="3">
        <v>20</v>
      </c>
      <c r="H9" s="3">
        <v>21</v>
      </c>
      <c r="I9" s="3">
        <v>20</v>
      </c>
      <c r="J9" s="3">
        <v>22</v>
      </c>
      <c r="K9" s="3">
        <v>22</v>
      </c>
      <c r="L9" s="13">
        <f>E9</f>
        <v>20.8</v>
      </c>
      <c r="M9" s="8">
        <f>F9</f>
        <v>23</v>
      </c>
    </row>
    <row r="10" spans="2:19" x14ac:dyDescent="0.25">
      <c r="B10" s="109"/>
      <c r="C10" s="2" t="s">
        <v>3</v>
      </c>
      <c r="D10" s="3">
        <v>0.42</v>
      </c>
      <c r="E10" s="3">
        <v>0.4</v>
      </c>
      <c r="F10" s="3">
        <v>0.4</v>
      </c>
      <c r="G10" s="3">
        <v>0.4</v>
      </c>
      <c r="H10" s="3">
        <v>0.42</v>
      </c>
      <c r="I10" s="3">
        <v>0.42</v>
      </c>
      <c r="J10" s="3">
        <v>0.42</v>
      </c>
      <c r="K10" s="3">
        <v>0.42</v>
      </c>
      <c r="L10" s="11">
        <f>E10</f>
        <v>0.4</v>
      </c>
      <c r="M10" s="8">
        <v>0.4</v>
      </c>
    </row>
    <row r="11" spans="2:19" ht="30" x14ac:dyDescent="0.25">
      <c r="B11" s="109"/>
      <c r="C11" s="2" t="s">
        <v>8</v>
      </c>
      <c r="D11" s="3">
        <v>0.24199999999999999</v>
      </c>
      <c r="E11" s="3" t="s">
        <v>43</v>
      </c>
      <c r="F11" s="3" t="s">
        <v>43</v>
      </c>
      <c r="G11" s="3" t="s">
        <v>43</v>
      </c>
      <c r="H11" s="3" t="s">
        <v>43</v>
      </c>
      <c r="I11" s="3" t="s">
        <v>43</v>
      </c>
      <c r="J11" s="3" t="s">
        <v>43</v>
      </c>
      <c r="K11" s="3" t="s">
        <v>43</v>
      </c>
      <c r="L11" s="8"/>
      <c r="M11" s="8"/>
    </row>
    <row r="12" spans="2:19" ht="23.25" customHeight="1" x14ac:dyDescent="0.25">
      <c r="B12" s="109" t="s">
        <v>16</v>
      </c>
      <c r="C12" s="1" t="s">
        <v>0</v>
      </c>
      <c r="D12" s="3">
        <v>17.5</v>
      </c>
      <c r="E12" s="3">
        <v>24</v>
      </c>
      <c r="F12" s="3">
        <v>24</v>
      </c>
      <c r="G12" s="3">
        <v>20</v>
      </c>
      <c r="H12" s="3">
        <v>24</v>
      </c>
      <c r="I12" s="3">
        <v>24</v>
      </c>
      <c r="J12" s="3">
        <v>24</v>
      </c>
      <c r="K12" s="3">
        <v>24</v>
      </c>
      <c r="L12" s="12">
        <v>24</v>
      </c>
      <c r="M12" s="4">
        <v>24</v>
      </c>
    </row>
    <row r="13" spans="2:19" ht="23.25" customHeight="1" x14ac:dyDescent="0.25">
      <c r="B13" s="109"/>
      <c r="C13" s="1" t="s">
        <v>1</v>
      </c>
      <c r="D13" s="3">
        <v>3.6</v>
      </c>
      <c r="E13" s="3" t="s">
        <v>44</v>
      </c>
      <c r="F13" s="3" t="s">
        <v>50</v>
      </c>
      <c r="G13" s="3" t="s">
        <v>43</v>
      </c>
      <c r="H13" s="3">
        <v>1</v>
      </c>
      <c r="I13" s="3">
        <v>1.1000000000000001</v>
      </c>
      <c r="J13" s="3">
        <v>1.1000000000000001</v>
      </c>
      <c r="K13" s="3">
        <v>1.1000000000000001</v>
      </c>
      <c r="L13" s="12">
        <v>1.1000000000000001</v>
      </c>
      <c r="M13" s="4">
        <v>3.6</v>
      </c>
    </row>
    <row r="14" spans="2:19" x14ac:dyDescent="0.25">
      <c r="B14" s="111" t="s">
        <v>17</v>
      </c>
      <c r="C14" s="111"/>
      <c r="D14" s="3" t="s">
        <v>32</v>
      </c>
      <c r="E14" s="3" t="s">
        <v>45</v>
      </c>
      <c r="F14" s="3" t="s">
        <v>49</v>
      </c>
      <c r="G14" s="3" t="s">
        <v>56</v>
      </c>
      <c r="H14" s="3" t="s">
        <v>45</v>
      </c>
      <c r="I14" s="3" t="s">
        <v>56</v>
      </c>
      <c r="J14" s="3" t="s">
        <v>68</v>
      </c>
      <c r="K14" s="3" t="s">
        <v>71</v>
      </c>
      <c r="L14" s="12" t="s">
        <v>77</v>
      </c>
      <c r="M14" s="4" t="s">
        <v>77</v>
      </c>
    </row>
    <row r="15" spans="2:19" x14ac:dyDescent="0.25">
      <c r="B15" s="111" t="s">
        <v>18</v>
      </c>
      <c r="C15" s="111"/>
      <c r="D15" s="3" t="s">
        <v>6</v>
      </c>
      <c r="E15" s="3" t="s">
        <v>43</v>
      </c>
      <c r="F15" s="3" t="s">
        <v>6</v>
      </c>
      <c r="G15" s="3" t="s">
        <v>43</v>
      </c>
      <c r="H15" s="3" t="s">
        <v>6</v>
      </c>
      <c r="I15" s="3" t="s">
        <v>6</v>
      </c>
      <c r="J15" s="3" t="s">
        <v>6</v>
      </c>
      <c r="K15" s="3" t="s">
        <v>6</v>
      </c>
      <c r="L15" s="12" t="s">
        <v>6</v>
      </c>
      <c r="M15" s="4" t="s">
        <v>6</v>
      </c>
    </row>
    <row r="16" spans="2:19" x14ac:dyDescent="0.25">
      <c r="B16" s="109" t="s">
        <v>4</v>
      </c>
      <c r="C16" s="109"/>
      <c r="D16" s="3"/>
      <c r="E16" s="3"/>
      <c r="F16" s="3" t="s">
        <v>7</v>
      </c>
      <c r="G16" s="3" t="s">
        <v>43</v>
      </c>
      <c r="H16" s="3" t="s">
        <v>43</v>
      </c>
      <c r="I16" s="3" t="s">
        <v>7</v>
      </c>
      <c r="J16" s="3" t="s">
        <v>43</v>
      </c>
      <c r="K16" s="3" t="s">
        <v>43</v>
      </c>
      <c r="L16" s="11"/>
      <c r="M16" s="8" t="str">
        <f>I16</f>
        <v>±2x2.5%</v>
      </c>
    </row>
    <row r="17" spans="2:19" x14ac:dyDescent="0.25">
      <c r="B17" s="111" t="s">
        <v>19</v>
      </c>
      <c r="C17" s="111"/>
      <c r="D17" s="3" t="s">
        <v>33</v>
      </c>
      <c r="E17" s="3" t="s">
        <v>33</v>
      </c>
      <c r="F17" s="3" t="s">
        <v>33</v>
      </c>
      <c r="G17" s="3" t="s">
        <v>57</v>
      </c>
      <c r="H17" s="3" t="s">
        <v>33</v>
      </c>
      <c r="I17" s="3" t="s">
        <v>33</v>
      </c>
      <c r="J17" s="3" t="s">
        <v>33</v>
      </c>
      <c r="K17" s="3" t="s">
        <v>33</v>
      </c>
      <c r="L17" s="12" t="s">
        <v>33</v>
      </c>
      <c r="M17" s="4" t="s">
        <v>33</v>
      </c>
    </row>
    <row r="18" spans="2:19" x14ac:dyDescent="0.25">
      <c r="B18" s="111" t="s">
        <v>20</v>
      </c>
      <c r="C18" s="111"/>
      <c r="D18" s="3">
        <v>4</v>
      </c>
      <c r="E18" s="3">
        <v>4</v>
      </c>
      <c r="F18" s="3">
        <v>4</v>
      </c>
      <c r="G18" s="3">
        <v>4</v>
      </c>
      <c r="H18" s="3">
        <v>4</v>
      </c>
      <c r="I18" s="3">
        <v>4</v>
      </c>
      <c r="J18" s="3">
        <v>4</v>
      </c>
      <c r="K18" s="3">
        <v>4.45</v>
      </c>
      <c r="L18" s="12">
        <v>4</v>
      </c>
      <c r="M18" s="4">
        <v>4</v>
      </c>
      <c r="O18" s="20" t="s">
        <v>107</v>
      </c>
      <c r="P18" s="20" t="s">
        <v>107</v>
      </c>
      <c r="Q18" s="20" t="s">
        <v>107</v>
      </c>
      <c r="R18" s="20" t="s">
        <v>107</v>
      </c>
      <c r="S18" s="20" t="s">
        <v>107</v>
      </c>
    </row>
    <row r="19" spans="2:19" x14ac:dyDescent="0.25">
      <c r="B19" s="111" t="s">
        <v>22</v>
      </c>
      <c r="C19" s="111"/>
      <c r="D19" s="3">
        <v>1200</v>
      </c>
      <c r="E19" s="3">
        <v>1200</v>
      </c>
      <c r="F19" s="3">
        <v>1200</v>
      </c>
      <c r="G19" s="3">
        <v>1200</v>
      </c>
      <c r="H19" s="3">
        <v>1350</v>
      </c>
      <c r="I19" s="3">
        <v>1300</v>
      </c>
      <c r="J19" s="3">
        <v>1200</v>
      </c>
      <c r="K19" s="3">
        <v>1120</v>
      </c>
      <c r="L19" s="14">
        <f>SUM(D19:K19)/8</f>
        <v>1221.25</v>
      </c>
      <c r="M19" s="8">
        <f>MIN(D19:K19)</f>
        <v>1120</v>
      </c>
      <c r="O19" s="20" t="s">
        <v>107</v>
      </c>
      <c r="P19" s="20" t="s">
        <v>107</v>
      </c>
      <c r="Q19" s="20" t="s">
        <v>107</v>
      </c>
      <c r="R19" s="20" t="s">
        <v>107</v>
      </c>
      <c r="S19" s="20" t="s">
        <v>107</v>
      </c>
    </row>
    <row r="20" spans="2:19" x14ac:dyDescent="0.25">
      <c r="B20" s="111" t="s">
        <v>21</v>
      </c>
      <c r="C20" s="111"/>
      <c r="D20" s="3">
        <v>700</v>
      </c>
      <c r="E20" s="3">
        <v>800</v>
      </c>
      <c r="F20" s="3">
        <v>800</v>
      </c>
      <c r="G20" s="3">
        <v>800</v>
      </c>
      <c r="H20" s="3">
        <v>900</v>
      </c>
      <c r="I20" s="3">
        <v>910</v>
      </c>
      <c r="J20" s="3">
        <v>750</v>
      </c>
      <c r="K20" s="3">
        <v>750</v>
      </c>
      <c r="L20" s="14">
        <f t="shared" ref="L20:L21" si="0">SUM(D20:K20)/8</f>
        <v>801.25</v>
      </c>
      <c r="M20" s="8">
        <f t="shared" ref="M20:M21" si="1">MIN(D20:K20)</f>
        <v>700</v>
      </c>
      <c r="O20" s="20" t="s">
        <v>107</v>
      </c>
      <c r="P20" s="20" t="s">
        <v>107</v>
      </c>
      <c r="Q20" s="20" t="s">
        <v>107</v>
      </c>
      <c r="R20" s="20" t="s">
        <v>107</v>
      </c>
      <c r="S20" s="20" t="s">
        <v>107</v>
      </c>
    </row>
    <row r="21" spans="2:19" x14ac:dyDescent="0.25">
      <c r="B21" s="111" t="s">
        <v>23</v>
      </c>
      <c r="C21" s="111"/>
      <c r="D21" s="3">
        <v>1245</v>
      </c>
      <c r="E21" s="3">
        <v>1600</v>
      </c>
      <c r="F21" s="3">
        <v>1600</v>
      </c>
      <c r="G21" s="3">
        <v>1300</v>
      </c>
      <c r="H21" s="3">
        <v>1700</v>
      </c>
      <c r="I21" s="3">
        <v>1680</v>
      </c>
      <c r="J21" s="3">
        <v>1500</v>
      </c>
      <c r="K21" s="3">
        <v>1130</v>
      </c>
      <c r="L21" s="14">
        <f t="shared" si="0"/>
        <v>1469.375</v>
      </c>
      <c r="M21" s="8">
        <f t="shared" si="1"/>
        <v>1130</v>
      </c>
      <c r="O21" s="20" t="s">
        <v>107</v>
      </c>
      <c r="P21" s="20" t="s">
        <v>107</v>
      </c>
      <c r="Q21" s="20" t="s">
        <v>107</v>
      </c>
      <c r="R21" s="20" t="s">
        <v>107</v>
      </c>
      <c r="S21" s="20" t="s">
        <v>107</v>
      </c>
    </row>
    <row r="22" spans="2:19" x14ac:dyDescent="0.25">
      <c r="B22" s="111" t="s">
        <v>24</v>
      </c>
      <c r="C22" s="111"/>
      <c r="D22" s="3">
        <v>1200</v>
      </c>
      <c r="E22" s="3">
        <v>1500</v>
      </c>
      <c r="F22" s="3">
        <v>1360</v>
      </c>
      <c r="G22" s="3">
        <v>1200</v>
      </c>
      <c r="H22" s="3">
        <v>1200</v>
      </c>
      <c r="I22" s="3">
        <v>1400</v>
      </c>
      <c r="J22" s="3" t="s">
        <v>2</v>
      </c>
      <c r="K22" s="3">
        <v>1105</v>
      </c>
      <c r="L22" s="14">
        <f>SUM(D22:K22)/7</f>
        <v>1280.7142857142858</v>
      </c>
      <c r="M22" s="8">
        <f>MIN(D22:K22)</f>
        <v>1105</v>
      </c>
      <c r="O22" s="20" t="s">
        <v>107</v>
      </c>
      <c r="P22" s="20" t="s">
        <v>107</v>
      </c>
      <c r="Q22" s="20" t="s">
        <v>107</v>
      </c>
      <c r="R22" s="20" t="s">
        <v>107</v>
      </c>
      <c r="S22" s="20" t="s">
        <v>107</v>
      </c>
    </row>
    <row r="23" spans="2:19" x14ac:dyDescent="0.25">
      <c r="B23" s="110" t="s">
        <v>105</v>
      </c>
      <c r="C23" s="110"/>
      <c r="D23" s="3"/>
      <c r="E23" s="3"/>
      <c r="F23" s="3"/>
      <c r="G23" s="3"/>
      <c r="H23" s="3"/>
      <c r="I23" s="3"/>
      <c r="J23" s="3"/>
      <c r="K23" s="3"/>
      <c r="L23" s="8"/>
      <c r="M23" s="8"/>
      <c r="O23" s="15" t="s">
        <v>103</v>
      </c>
      <c r="P23" s="15" t="s">
        <v>104</v>
      </c>
      <c r="Q23" s="15" t="s">
        <v>103</v>
      </c>
      <c r="R23" s="15" t="s">
        <v>104</v>
      </c>
      <c r="S23" s="15" t="s">
        <v>104</v>
      </c>
    </row>
    <row r="24" spans="2:19" x14ac:dyDescent="0.25">
      <c r="B24" s="110" t="s">
        <v>80</v>
      </c>
      <c r="C24" s="110"/>
      <c r="D24" s="3"/>
      <c r="E24" s="3"/>
      <c r="F24" s="3"/>
      <c r="G24" s="3"/>
      <c r="H24" s="3"/>
      <c r="I24" s="3"/>
      <c r="J24" s="3"/>
      <c r="K24" s="3"/>
      <c r="L24" s="8"/>
      <c r="M24" s="8"/>
      <c r="O24" s="15" t="s">
        <v>85</v>
      </c>
      <c r="P24" s="15" t="s">
        <v>85</v>
      </c>
      <c r="Q24" s="15" t="s">
        <v>85</v>
      </c>
      <c r="R24" s="15" t="s">
        <v>85</v>
      </c>
      <c r="S24" s="15" t="s">
        <v>85</v>
      </c>
    </row>
    <row r="25" spans="2:19" x14ac:dyDescent="0.25">
      <c r="B25" s="110" t="s">
        <v>81</v>
      </c>
      <c r="C25" s="110"/>
      <c r="D25" s="3"/>
      <c r="E25" s="3"/>
      <c r="F25" s="3"/>
      <c r="G25" s="3"/>
      <c r="H25" s="3"/>
      <c r="I25" s="3"/>
      <c r="J25" s="3"/>
      <c r="K25" s="3"/>
      <c r="L25" s="8"/>
      <c r="M25" s="8"/>
      <c r="O25" s="15" t="s">
        <v>85</v>
      </c>
      <c r="P25" s="15" t="s">
        <v>85</v>
      </c>
      <c r="Q25" s="15" t="s">
        <v>85</v>
      </c>
      <c r="R25" s="15" t="s">
        <v>85</v>
      </c>
      <c r="S25" s="15" t="s">
        <v>85</v>
      </c>
    </row>
    <row r="26" spans="2:19" x14ac:dyDescent="0.25">
      <c r="B26" s="110" t="s">
        <v>86</v>
      </c>
      <c r="C26" s="110"/>
      <c r="D26" s="3"/>
      <c r="E26" s="3"/>
      <c r="F26" s="3"/>
      <c r="G26" s="3"/>
      <c r="H26" s="3"/>
      <c r="I26" s="3"/>
      <c r="J26" s="3"/>
      <c r="K26" s="3"/>
      <c r="L26" s="8"/>
      <c r="M26" s="8"/>
      <c r="O26" s="15" t="s">
        <v>87</v>
      </c>
      <c r="P26" s="15" t="s">
        <v>87</v>
      </c>
      <c r="Q26" s="15" t="s">
        <v>87</v>
      </c>
      <c r="R26" s="15" t="s">
        <v>87</v>
      </c>
      <c r="S26" s="15" t="s">
        <v>87</v>
      </c>
    </row>
    <row r="27" spans="2:19" x14ac:dyDescent="0.25">
      <c r="B27" s="110" t="s">
        <v>82</v>
      </c>
      <c r="C27" s="110"/>
      <c r="D27" s="3"/>
      <c r="E27" s="3"/>
      <c r="F27" s="3"/>
      <c r="G27" s="3"/>
      <c r="H27" s="3"/>
      <c r="I27" s="3"/>
      <c r="J27" s="3"/>
      <c r="K27" s="3"/>
      <c r="L27" s="8"/>
      <c r="M27" s="8"/>
      <c r="O27" s="15" t="s">
        <v>90</v>
      </c>
      <c r="P27" s="15" t="s">
        <v>90</v>
      </c>
      <c r="Q27" s="15" t="s">
        <v>90</v>
      </c>
      <c r="R27" s="15" t="s">
        <v>90</v>
      </c>
      <c r="S27" s="15" t="s">
        <v>90</v>
      </c>
    </row>
    <row r="28" spans="2:19" x14ac:dyDescent="0.25">
      <c r="B28" s="110" t="s">
        <v>83</v>
      </c>
      <c r="C28" s="110"/>
      <c r="D28" s="3" t="s">
        <v>43</v>
      </c>
      <c r="E28" s="3"/>
      <c r="F28" s="3"/>
      <c r="G28" s="3"/>
      <c r="H28" s="3"/>
      <c r="I28" s="3"/>
      <c r="J28" s="3"/>
      <c r="K28" s="3"/>
      <c r="L28" s="8"/>
      <c r="M28" s="8"/>
      <c r="O28" s="15" t="s">
        <v>93</v>
      </c>
      <c r="P28" s="15" t="s">
        <v>93</v>
      </c>
      <c r="Q28" s="15" t="s">
        <v>93</v>
      </c>
      <c r="R28" s="15" t="s">
        <v>93</v>
      </c>
      <c r="S28" s="15" t="s">
        <v>93</v>
      </c>
    </row>
    <row r="29" spans="2:19" x14ac:dyDescent="0.25">
      <c r="B29" s="110" t="s">
        <v>97</v>
      </c>
      <c r="C29" s="110"/>
      <c r="D29" s="3" t="s">
        <v>43</v>
      </c>
      <c r="E29" s="3"/>
      <c r="F29" s="3"/>
      <c r="G29" s="3"/>
      <c r="H29" s="3"/>
      <c r="I29" s="3"/>
      <c r="J29" s="3"/>
      <c r="K29" s="3"/>
      <c r="L29" s="8"/>
      <c r="M29" s="8"/>
      <c r="O29" s="15" t="s">
        <v>95</v>
      </c>
      <c r="P29" s="15" t="s">
        <v>95</v>
      </c>
      <c r="Q29" s="15" t="s">
        <v>95</v>
      </c>
      <c r="R29" s="15" t="s">
        <v>95</v>
      </c>
      <c r="S29" s="15" t="s">
        <v>95</v>
      </c>
    </row>
    <row r="30" spans="2:19" x14ac:dyDescent="0.25">
      <c r="B30" s="110" t="s">
        <v>79</v>
      </c>
      <c r="C30" s="110"/>
      <c r="D30" s="3"/>
      <c r="E30" s="3"/>
      <c r="F30" s="3"/>
      <c r="G30" s="3"/>
      <c r="H30" s="3"/>
      <c r="I30" s="3"/>
      <c r="J30" s="3"/>
      <c r="K30" s="3"/>
      <c r="L30" s="8"/>
      <c r="M30" s="8"/>
      <c r="O30" s="16"/>
      <c r="P30" s="16"/>
      <c r="Q30" s="16"/>
      <c r="R30" s="16"/>
      <c r="S30" s="16"/>
    </row>
    <row r="31" spans="2:19" x14ac:dyDescent="0.25">
      <c r="B31" s="109" t="s">
        <v>5</v>
      </c>
      <c r="C31" s="109"/>
      <c r="D31" s="3"/>
      <c r="E31" s="3" t="s">
        <v>41</v>
      </c>
      <c r="F31" s="3" t="s">
        <v>41</v>
      </c>
      <c r="G31" s="3" t="s">
        <v>43</v>
      </c>
      <c r="H31" s="3" t="s">
        <v>43</v>
      </c>
      <c r="I31" s="3" t="s">
        <v>43</v>
      </c>
      <c r="J31" s="3" t="s">
        <v>43</v>
      </c>
      <c r="K31" s="3" t="s">
        <v>43</v>
      </c>
    </row>
    <row r="32" spans="2:19" ht="39" customHeight="1" x14ac:dyDescent="0.25">
      <c r="B32" s="109" t="s">
        <v>25</v>
      </c>
      <c r="C32" s="109"/>
      <c r="D32" s="3" t="s">
        <v>35</v>
      </c>
      <c r="E32" s="3">
        <v>55</v>
      </c>
      <c r="F32" s="3">
        <v>100</v>
      </c>
      <c r="G32" s="3" t="s">
        <v>43</v>
      </c>
      <c r="H32" s="3" t="s">
        <v>43</v>
      </c>
      <c r="I32" s="3" t="s">
        <v>43</v>
      </c>
      <c r="J32" s="3" t="s">
        <v>43</v>
      </c>
      <c r="K32" s="3" t="s">
        <v>74</v>
      </c>
    </row>
    <row r="33" spans="2:19" ht="31.5" customHeight="1" x14ac:dyDescent="0.25">
      <c r="B33" s="109" t="s">
        <v>26</v>
      </c>
      <c r="C33" s="109"/>
      <c r="D33" s="3"/>
      <c r="E33" s="3"/>
      <c r="F33" s="3"/>
      <c r="G33" s="3">
        <v>150</v>
      </c>
      <c r="H33" s="3" t="s">
        <v>43</v>
      </c>
      <c r="I33" s="3" t="s">
        <v>43</v>
      </c>
      <c r="J33" s="3" t="s">
        <v>43</v>
      </c>
      <c r="K33" s="3" t="s">
        <v>43</v>
      </c>
    </row>
    <row r="34" spans="2:19" ht="181.5" customHeight="1" x14ac:dyDescent="0.25">
      <c r="B34" s="109" t="s">
        <v>27</v>
      </c>
      <c r="C34" s="109"/>
      <c r="D34" s="5" t="s">
        <v>36</v>
      </c>
      <c r="E34" s="5" t="s">
        <v>42</v>
      </c>
      <c r="F34" s="5" t="s">
        <v>51</v>
      </c>
      <c r="G34" s="5" t="s">
        <v>60</v>
      </c>
      <c r="H34" s="5" t="s">
        <v>63</v>
      </c>
      <c r="I34" s="5" t="s">
        <v>43</v>
      </c>
      <c r="J34" s="5" t="s">
        <v>43</v>
      </c>
      <c r="K34" s="5" t="s">
        <v>43</v>
      </c>
      <c r="O34" s="5" t="s">
        <v>43</v>
      </c>
      <c r="P34" s="5" t="s">
        <v>43</v>
      </c>
      <c r="Q34" s="5" t="s">
        <v>43</v>
      </c>
      <c r="R34" s="5" t="s">
        <v>43</v>
      </c>
      <c r="S34" s="5" t="s">
        <v>43</v>
      </c>
    </row>
  </sheetData>
  <mergeCells count="31">
    <mergeCell ref="D2:K2"/>
    <mergeCell ref="N2:S2"/>
    <mergeCell ref="B23:C23"/>
    <mergeCell ref="B24:C24"/>
    <mergeCell ref="B25:C25"/>
    <mergeCell ref="B8:C8"/>
    <mergeCell ref="B3:C3"/>
    <mergeCell ref="B4:C4"/>
    <mergeCell ref="B14:C14"/>
    <mergeCell ref="B15:C15"/>
    <mergeCell ref="B5:C5"/>
    <mergeCell ref="B6:C6"/>
    <mergeCell ref="B7:C7"/>
    <mergeCell ref="B9:B11"/>
    <mergeCell ref="B12:B13"/>
    <mergeCell ref="B32:C32"/>
    <mergeCell ref="B34:C34"/>
    <mergeCell ref="B31:C31"/>
    <mergeCell ref="B16:C16"/>
    <mergeCell ref="B33:C33"/>
    <mergeCell ref="B26:C26"/>
    <mergeCell ref="B27:C27"/>
    <mergeCell ref="B28:C28"/>
    <mergeCell ref="B29:C29"/>
    <mergeCell ref="B30:C30"/>
    <mergeCell ref="B22:C22"/>
    <mergeCell ref="B17:C17"/>
    <mergeCell ref="B18:C18"/>
    <mergeCell ref="B19:C19"/>
    <mergeCell ref="B20:C20"/>
    <mergeCell ref="B21:C2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datafields!$F$2:$F$3</xm:f>
          </x14:formula1>
          <xm:sqref>O29:S29</xm:sqref>
        </x14:dataValidation>
        <x14:dataValidation type="list" allowBlank="1" showInputMessage="1" showErrorMessage="1">
          <x14:formula1>
            <xm:f>datafields!$A$2:$A$3</xm:f>
          </x14:formula1>
          <xm:sqref>O23:S23</xm:sqref>
        </x14:dataValidation>
        <x14:dataValidation type="list" allowBlank="1" showInputMessage="1" showErrorMessage="1">
          <x14:formula1>
            <xm:f>datafields!$E$2:$E$4</xm:f>
          </x14:formula1>
          <xm:sqref>O28:S28</xm:sqref>
        </x14:dataValidation>
        <x14:dataValidation type="list" allowBlank="1" showInputMessage="1" showErrorMessage="1">
          <x14:formula1>
            <xm:f>datafields!$D$2:$D$4</xm:f>
          </x14:formula1>
          <xm:sqref>O27:S27</xm:sqref>
        </x14:dataValidation>
        <x14:dataValidation type="list" allowBlank="1" showInputMessage="1" showErrorMessage="1">
          <x14:formula1>
            <xm:f>datafields!$C$2:$C$4</xm:f>
          </x14:formula1>
          <xm:sqref>O26:S26</xm:sqref>
        </x14:dataValidation>
        <x14:dataValidation type="list" allowBlank="1" showInputMessage="1" showErrorMessage="1">
          <x14:formula1>
            <xm:f>datafields!$B$2:$B$3</xm:f>
          </x14:formula1>
          <xm:sqref>O24:S25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34"/>
  <sheetViews>
    <sheetView topLeftCell="C22" workbookViewId="0">
      <selection activeCell="M34" sqref="M34:U34"/>
    </sheetView>
  </sheetViews>
  <sheetFormatPr defaultRowHeight="15" x14ac:dyDescent="0.25"/>
  <cols>
    <col min="1" max="1" width="11.7109375" customWidth="1"/>
    <col min="2" max="2" width="17.42578125" customWidth="1"/>
    <col min="3" max="3" width="16.5703125" customWidth="1"/>
    <col min="4" max="4" width="12" customWidth="1"/>
    <col min="5" max="5" width="13.7109375" customWidth="1"/>
    <col min="6" max="6" width="14.5703125" customWidth="1"/>
    <col min="7" max="7" width="12.5703125" customWidth="1"/>
    <col min="8" max="8" width="13.85546875" customWidth="1"/>
    <col min="9" max="9" width="14.85546875" customWidth="1"/>
    <col min="10" max="10" width="14.5703125" customWidth="1"/>
    <col min="11" max="11" width="16.140625" customWidth="1"/>
  </cols>
  <sheetData>
    <row r="2" spans="2:21" s="17" customFormat="1" ht="32.25" customHeight="1" x14ac:dyDescent="0.25">
      <c r="D2" s="112" t="s">
        <v>99</v>
      </c>
      <c r="E2" s="113"/>
      <c r="F2" s="113"/>
      <c r="G2" s="113"/>
      <c r="H2" s="113"/>
      <c r="I2" s="113"/>
      <c r="J2" s="18" t="s">
        <v>98</v>
      </c>
      <c r="K2" s="18" t="s">
        <v>100</v>
      </c>
      <c r="L2" s="115" t="s">
        <v>106</v>
      </c>
      <c r="M2" s="115"/>
      <c r="N2" s="115"/>
      <c r="O2" s="115"/>
      <c r="P2" s="115"/>
      <c r="Q2" s="115"/>
      <c r="R2" s="116" t="s">
        <v>108</v>
      </c>
      <c r="S2" s="117"/>
      <c r="T2" s="116" t="s">
        <v>109</v>
      </c>
      <c r="U2" s="117"/>
    </row>
    <row r="3" spans="2:21" x14ac:dyDescent="0.25">
      <c r="B3" s="111" t="s">
        <v>12</v>
      </c>
      <c r="C3" s="111"/>
      <c r="D3" s="3" t="s">
        <v>28</v>
      </c>
      <c r="E3" s="3" t="s">
        <v>39</v>
      </c>
      <c r="F3" s="3" t="s">
        <v>47</v>
      </c>
      <c r="G3" s="3" t="s">
        <v>61</v>
      </c>
      <c r="H3" s="3" t="s">
        <v>65</v>
      </c>
      <c r="I3" s="3" t="s">
        <v>67</v>
      </c>
      <c r="J3" s="8"/>
      <c r="K3" s="8"/>
      <c r="L3" s="9" t="s">
        <v>102</v>
      </c>
      <c r="M3" s="15"/>
      <c r="N3" s="15"/>
      <c r="O3" s="15"/>
      <c r="P3" s="15"/>
      <c r="Q3" s="15"/>
      <c r="R3" s="15"/>
      <c r="S3" s="15"/>
      <c r="T3" s="15"/>
      <c r="U3" s="15"/>
    </row>
    <row r="4" spans="2:21" ht="30" x14ac:dyDescent="0.25">
      <c r="B4" s="111" t="s">
        <v>13</v>
      </c>
      <c r="C4" s="111"/>
      <c r="D4" s="3" t="s">
        <v>29</v>
      </c>
      <c r="E4" s="6" t="s">
        <v>40</v>
      </c>
      <c r="F4" s="6" t="s">
        <v>48</v>
      </c>
      <c r="G4" s="6" t="s">
        <v>62</v>
      </c>
      <c r="H4" s="6" t="s">
        <v>66</v>
      </c>
      <c r="I4" s="6" t="s">
        <v>29</v>
      </c>
      <c r="J4" s="8"/>
      <c r="K4" s="8"/>
    </row>
    <row r="5" spans="2:21" x14ac:dyDescent="0.25">
      <c r="B5" s="111" t="s">
        <v>9</v>
      </c>
      <c r="C5" s="111"/>
      <c r="D5" s="3" t="s">
        <v>34</v>
      </c>
      <c r="E5" s="3" t="s">
        <v>34</v>
      </c>
      <c r="F5" s="3" t="s">
        <v>34</v>
      </c>
      <c r="G5" s="3" t="s">
        <v>34</v>
      </c>
      <c r="H5" s="3" t="s">
        <v>34</v>
      </c>
      <c r="I5" s="3" t="s">
        <v>34</v>
      </c>
      <c r="J5" s="11" t="s">
        <v>34</v>
      </c>
      <c r="K5" s="8" t="s">
        <v>34</v>
      </c>
    </row>
    <row r="6" spans="2:21" x14ac:dyDescent="0.25">
      <c r="B6" s="111" t="s">
        <v>14</v>
      </c>
      <c r="C6" s="111"/>
      <c r="D6" s="4" t="s">
        <v>37</v>
      </c>
      <c r="E6" s="4">
        <v>400</v>
      </c>
      <c r="F6" s="4">
        <v>400</v>
      </c>
      <c r="G6" s="4">
        <v>400</v>
      </c>
      <c r="H6" s="4">
        <v>400</v>
      </c>
      <c r="I6" s="4">
        <v>500</v>
      </c>
      <c r="J6" s="12">
        <v>630</v>
      </c>
      <c r="K6" s="4">
        <v>630</v>
      </c>
    </row>
    <row r="7" spans="2:21" x14ac:dyDescent="0.25">
      <c r="B7" s="111" t="s">
        <v>10</v>
      </c>
      <c r="C7" s="111"/>
      <c r="D7" s="3">
        <v>3</v>
      </c>
      <c r="E7" s="3">
        <v>3</v>
      </c>
      <c r="F7" s="3">
        <v>3</v>
      </c>
      <c r="G7" s="3">
        <v>3</v>
      </c>
      <c r="H7" s="3">
        <v>3</v>
      </c>
      <c r="I7" s="3">
        <v>3</v>
      </c>
      <c r="J7" s="12">
        <v>3</v>
      </c>
      <c r="K7" s="4">
        <v>3</v>
      </c>
    </row>
    <row r="8" spans="2:21" x14ac:dyDescent="0.25">
      <c r="B8" s="111" t="s">
        <v>11</v>
      </c>
      <c r="C8" s="111"/>
      <c r="D8" s="3" t="s">
        <v>31</v>
      </c>
      <c r="E8" s="3" t="s">
        <v>31</v>
      </c>
      <c r="F8" s="3" t="s">
        <v>31</v>
      </c>
      <c r="G8" s="3" t="s">
        <v>31</v>
      </c>
      <c r="H8" s="3" t="s">
        <v>31</v>
      </c>
      <c r="I8" s="3" t="s">
        <v>31</v>
      </c>
      <c r="J8" s="11" t="str">
        <f>I8</f>
        <v>liquid</v>
      </c>
      <c r="K8" s="8" t="str">
        <f>I8</f>
        <v>liquid</v>
      </c>
    </row>
    <row r="9" spans="2:21" x14ac:dyDescent="0.25">
      <c r="B9" s="109" t="s">
        <v>15</v>
      </c>
      <c r="C9" s="2" t="s">
        <v>0</v>
      </c>
      <c r="D9" s="3">
        <v>15.4</v>
      </c>
      <c r="E9" s="3">
        <v>20.8</v>
      </c>
      <c r="F9" s="3">
        <v>23</v>
      </c>
      <c r="G9" s="3">
        <v>21</v>
      </c>
      <c r="H9" s="3">
        <v>20</v>
      </c>
      <c r="I9" s="3">
        <v>22</v>
      </c>
      <c r="J9" s="13" t="str">
        <f>C9</f>
        <v>high side (kV)</v>
      </c>
      <c r="K9" s="8">
        <f>D9</f>
        <v>15.4</v>
      </c>
    </row>
    <row r="10" spans="2:21" ht="18" customHeight="1" x14ac:dyDescent="0.25">
      <c r="B10" s="109"/>
      <c r="C10" s="2" t="s">
        <v>3</v>
      </c>
      <c r="D10" s="3">
        <v>0.42</v>
      </c>
      <c r="E10" s="3">
        <v>0.4</v>
      </c>
      <c r="F10" s="3">
        <v>0.4</v>
      </c>
      <c r="G10" s="3">
        <v>0.42</v>
      </c>
      <c r="H10" s="3">
        <v>0.42</v>
      </c>
      <c r="I10" s="3">
        <v>0.42</v>
      </c>
      <c r="J10" s="11" t="str">
        <f>C10</f>
        <v>Low Side (kV)</v>
      </c>
      <c r="K10" s="8">
        <v>0.4</v>
      </c>
    </row>
    <row r="11" spans="2:21" ht="33" customHeight="1" x14ac:dyDescent="0.25">
      <c r="B11" s="109"/>
      <c r="C11" s="2" t="s">
        <v>8</v>
      </c>
      <c r="D11" s="3">
        <v>0.24199999999999999</v>
      </c>
      <c r="E11" s="3" t="s">
        <v>43</v>
      </c>
      <c r="F11" s="3" t="s">
        <v>43</v>
      </c>
      <c r="G11" s="3" t="s">
        <v>43</v>
      </c>
      <c r="H11" s="3" t="s">
        <v>43</v>
      </c>
      <c r="I11" s="3" t="s">
        <v>43</v>
      </c>
      <c r="J11" s="8"/>
      <c r="K11" s="8"/>
    </row>
    <row r="12" spans="2:21" x14ac:dyDescent="0.25">
      <c r="B12" s="109" t="s">
        <v>16</v>
      </c>
      <c r="C12" s="1" t="s">
        <v>0</v>
      </c>
      <c r="D12" s="3">
        <v>17.5</v>
      </c>
      <c r="E12" s="3">
        <v>24</v>
      </c>
      <c r="F12" s="3">
        <v>24</v>
      </c>
      <c r="G12" s="3">
        <v>24</v>
      </c>
      <c r="H12" s="3">
        <v>24</v>
      </c>
      <c r="I12" s="3">
        <v>24</v>
      </c>
      <c r="J12" s="12">
        <v>24</v>
      </c>
      <c r="K12" s="4">
        <v>24</v>
      </c>
    </row>
    <row r="13" spans="2:21" x14ac:dyDescent="0.25">
      <c r="B13" s="109"/>
      <c r="C13" s="1" t="s">
        <v>1</v>
      </c>
      <c r="D13" s="3">
        <v>3.6</v>
      </c>
      <c r="E13" s="3" t="s">
        <v>44</v>
      </c>
      <c r="F13" s="3" t="s">
        <v>50</v>
      </c>
      <c r="G13" s="3">
        <v>1</v>
      </c>
      <c r="H13" s="3">
        <v>1.1000000000000001</v>
      </c>
      <c r="I13" s="3">
        <v>1.1000000000000001</v>
      </c>
      <c r="J13" s="12">
        <v>1.1000000000000001</v>
      </c>
      <c r="K13" s="4">
        <v>3.6</v>
      </c>
    </row>
    <row r="14" spans="2:21" x14ac:dyDescent="0.25">
      <c r="B14" s="111" t="s">
        <v>17</v>
      </c>
      <c r="C14" s="111"/>
      <c r="D14" s="3" t="s">
        <v>32</v>
      </c>
      <c r="E14" s="3" t="s">
        <v>45</v>
      </c>
      <c r="F14" s="3" t="s">
        <v>49</v>
      </c>
      <c r="G14" s="3" t="s">
        <v>45</v>
      </c>
      <c r="H14" s="3" t="s">
        <v>56</v>
      </c>
      <c r="I14" s="3" t="s">
        <v>68</v>
      </c>
      <c r="J14" s="12" t="s">
        <v>77</v>
      </c>
      <c r="K14" s="4" t="s">
        <v>77</v>
      </c>
    </row>
    <row r="15" spans="2:21" x14ac:dyDescent="0.25">
      <c r="B15" s="111" t="s">
        <v>18</v>
      </c>
      <c r="C15" s="111"/>
      <c r="D15" s="3" t="s">
        <v>6</v>
      </c>
      <c r="E15" s="3" t="s">
        <v>43</v>
      </c>
      <c r="F15" s="3" t="s">
        <v>6</v>
      </c>
      <c r="G15" s="3" t="s">
        <v>6</v>
      </c>
      <c r="H15" s="3" t="s">
        <v>6</v>
      </c>
      <c r="I15" s="3" t="s">
        <v>6</v>
      </c>
      <c r="J15" s="12" t="s">
        <v>6</v>
      </c>
      <c r="K15" s="4" t="s">
        <v>6</v>
      </c>
    </row>
    <row r="16" spans="2:21" x14ac:dyDescent="0.25">
      <c r="B16" s="109" t="s">
        <v>4</v>
      </c>
      <c r="C16" s="109"/>
      <c r="D16" s="3"/>
      <c r="E16" s="3"/>
      <c r="F16" s="3" t="s">
        <v>7</v>
      </c>
      <c r="G16" s="3" t="s">
        <v>43</v>
      </c>
      <c r="H16" s="3" t="s">
        <v>7</v>
      </c>
      <c r="I16" s="3" t="s">
        <v>43</v>
      </c>
      <c r="J16" s="11"/>
      <c r="K16" s="3" t="s">
        <v>7</v>
      </c>
    </row>
    <row r="17" spans="2:21" x14ac:dyDescent="0.25">
      <c r="B17" s="111" t="s">
        <v>19</v>
      </c>
      <c r="C17" s="111"/>
      <c r="D17" s="3" t="s">
        <v>33</v>
      </c>
      <c r="E17" s="3" t="s">
        <v>33</v>
      </c>
      <c r="F17" s="3" t="s">
        <v>33</v>
      </c>
      <c r="G17" s="3" t="s">
        <v>33</v>
      </c>
      <c r="H17" s="3" t="s">
        <v>33</v>
      </c>
      <c r="I17" s="3" t="s">
        <v>33</v>
      </c>
      <c r="J17" s="12" t="s">
        <v>33</v>
      </c>
      <c r="K17" s="4" t="s">
        <v>33</v>
      </c>
    </row>
    <row r="18" spans="2:21" x14ac:dyDescent="0.25">
      <c r="B18" s="111" t="s">
        <v>20</v>
      </c>
      <c r="C18" s="111"/>
      <c r="D18" s="3">
        <v>4</v>
      </c>
      <c r="E18" s="3">
        <v>4</v>
      </c>
      <c r="F18" s="3">
        <v>4</v>
      </c>
      <c r="G18" s="3" t="s">
        <v>64</v>
      </c>
      <c r="H18" s="3">
        <v>4</v>
      </c>
      <c r="I18" s="3">
        <v>4</v>
      </c>
      <c r="J18" s="12">
        <v>4</v>
      </c>
      <c r="K18" s="4">
        <v>4</v>
      </c>
      <c r="M18" s="20" t="s">
        <v>107</v>
      </c>
      <c r="N18" s="20" t="s">
        <v>107</v>
      </c>
      <c r="O18" s="20" t="s">
        <v>107</v>
      </c>
      <c r="P18" s="20" t="s">
        <v>107</v>
      </c>
      <c r="Q18" s="20" t="s">
        <v>107</v>
      </c>
      <c r="R18" s="20" t="s">
        <v>107</v>
      </c>
      <c r="S18" s="20" t="s">
        <v>107</v>
      </c>
      <c r="T18" s="20" t="s">
        <v>107</v>
      </c>
      <c r="U18" s="20" t="s">
        <v>107</v>
      </c>
    </row>
    <row r="19" spans="2:21" x14ac:dyDescent="0.25">
      <c r="B19" s="111" t="s">
        <v>22</v>
      </c>
      <c r="C19" s="111"/>
      <c r="D19" s="3">
        <v>1250</v>
      </c>
      <c r="E19" s="3">
        <v>1300</v>
      </c>
      <c r="F19" s="3">
        <v>1320</v>
      </c>
      <c r="G19" s="3">
        <v>1400</v>
      </c>
      <c r="H19" s="3">
        <v>1620</v>
      </c>
      <c r="I19" s="3">
        <v>1500</v>
      </c>
      <c r="J19" s="14">
        <f>SUM(D19:I19)/6</f>
        <v>1398.3333333333333</v>
      </c>
      <c r="K19" s="8">
        <f>MIN(B19:I19)</f>
        <v>1250</v>
      </c>
      <c r="M19" s="20" t="s">
        <v>107</v>
      </c>
      <c r="N19" s="20" t="s">
        <v>107</v>
      </c>
      <c r="O19" s="20" t="s">
        <v>107</v>
      </c>
      <c r="P19" s="20" t="s">
        <v>107</v>
      </c>
      <c r="Q19" s="20" t="s">
        <v>107</v>
      </c>
      <c r="R19" s="20" t="s">
        <v>107</v>
      </c>
      <c r="S19" s="20" t="s">
        <v>107</v>
      </c>
      <c r="T19" s="20" t="s">
        <v>107</v>
      </c>
      <c r="U19" s="20" t="s">
        <v>107</v>
      </c>
    </row>
    <row r="20" spans="2:21" x14ac:dyDescent="0.25">
      <c r="B20" s="111" t="s">
        <v>21</v>
      </c>
      <c r="C20" s="111"/>
      <c r="D20" s="3">
        <v>850</v>
      </c>
      <c r="E20" s="3">
        <v>900</v>
      </c>
      <c r="F20" s="3">
        <v>800</v>
      </c>
      <c r="G20" s="3">
        <v>900</v>
      </c>
      <c r="H20" s="3">
        <v>1020</v>
      </c>
      <c r="I20" s="3">
        <v>900</v>
      </c>
      <c r="J20" s="14">
        <f t="shared" ref="J20:J21" si="0">SUM(D20:I20)/6</f>
        <v>895</v>
      </c>
      <c r="K20" s="8">
        <f t="shared" ref="K20:K21" si="1">MIN(B20:I20)</f>
        <v>800</v>
      </c>
      <c r="M20" s="20" t="s">
        <v>107</v>
      </c>
      <c r="N20" s="20" t="s">
        <v>107</v>
      </c>
      <c r="O20" s="20" t="s">
        <v>107</v>
      </c>
      <c r="P20" s="20" t="s">
        <v>107</v>
      </c>
      <c r="Q20" s="20" t="s">
        <v>107</v>
      </c>
      <c r="R20" s="20" t="s">
        <v>107</v>
      </c>
      <c r="S20" s="20" t="s">
        <v>107</v>
      </c>
      <c r="T20" s="20" t="s">
        <v>107</v>
      </c>
      <c r="U20" s="20" t="s">
        <v>107</v>
      </c>
    </row>
    <row r="21" spans="2:21" x14ac:dyDescent="0.25">
      <c r="B21" s="111" t="s">
        <v>23</v>
      </c>
      <c r="C21" s="111"/>
      <c r="D21" s="3">
        <v>1300</v>
      </c>
      <c r="E21" s="3">
        <v>1700</v>
      </c>
      <c r="F21" s="3">
        <v>1600</v>
      </c>
      <c r="G21" s="3">
        <v>1700</v>
      </c>
      <c r="H21" s="3">
        <v>1750</v>
      </c>
      <c r="I21" s="3">
        <v>2100</v>
      </c>
      <c r="J21" s="14">
        <f t="shared" si="0"/>
        <v>1691.6666666666667</v>
      </c>
      <c r="K21" s="8">
        <f t="shared" si="1"/>
        <v>1300</v>
      </c>
      <c r="M21" s="20" t="s">
        <v>107</v>
      </c>
      <c r="N21" s="20" t="s">
        <v>107</v>
      </c>
      <c r="O21" s="20" t="s">
        <v>107</v>
      </c>
      <c r="P21" s="20" t="s">
        <v>107</v>
      </c>
      <c r="Q21" s="20" t="s">
        <v>107</v>
      </c>
      <c r="R21" s="20" t="s">
        <v>107</v>
      </c>
      <c r="S21" s="20" t="s">
        <v>107</v>
      </c>
      <c r="T21" s="20" t="s">
        <v>107</v>
      </c>
      <c r="U21" s="20" t="s">
        <v>107</v>
      </c>
    </row>
    <row r="22" spans="2:21" x14ac:dyDescent="0.25">
      <c r="B22" s="111" t="s">
        <v>24</v>
      </c>
      <c r="C22" s="111"/>
      <c r="D22" s="3">
        <v>1800</v>
      </c>
      <c r="E22" s="3">
        <v>1800</v>
      </c>
      <c r="F22" s="3">
        <v>1850</v>
      </c>
      <c r="G22" s="3">
        <v>1500</v>
      </c>
      <c r="H22" s="3">
        <v>1750</v>
      </c>
      <c r="I22" s="3" t="s">
        <v>2</v>
      </c>
      <c r="J22" s="14">
        <f>SUM(D22:I22)/5</f>
        <v>1740</v>
      </c>
      <c r="K22" s="8">
        <f>MIN(B22:I22)</f>
        <v>1500</v>
      </c>
      <c r="M22" s="20" t="s">
        <v>107</v>
      </c>
      <c r="N22" s="20" t="s">
        <v>107</v>
      </c>
      <c r="O22" s="20" t="s">
        <v>107</v>
      </c>
      <c r="P22" s="20" t="s">
        <v>107</v>
      </c>
      <c r="Q22" s="20" t="s">
        <v>107</v>
      </c>
      <c r="R22" s="20" t="s">
        <v>107</v>
      </c>
      <c r="S22" s="20" t="s">
        <v>107</v>
      </c>
      <c r="T22" s="20" t="s">
        <v>107</v>
      </c>
      <c r="U22" s="20" t="s">
        <v>107</v>
      </c>
    </row>
    <row r="23" spans="2:21" x14ac:dyDescent="0.25">
      <c r="B23" s="110" t="s">
        <v>105</v>
      </c>
      <c r="C23" s="110"/>
      <c r="D23" s="3"/>
      <c r="E23" s="3"/>
      <c r="F23" s="3"/>
      <c r="G23" s="3"/>
      <c r="H23" s="3"/>
      <c r="I23" s="3"/>
      <c r="J23" s="3"/>
      <c r="K23" s="3"/>
      <c r="M23" s="15" t="s">
        <v>103</v>
      </c>
      <c r="N23" s="15" t="s">
        <v>104</v>
      </c>
      <c r="O23" s="15" t="s">
        <v>103</v>
      </c>
      <c r="P23" s="15" t="s">
        <v>104</v>
      </c>
      <c r="Q23" s="15" t="s">
        <v>104</v>
      </c>
      <c r="R23" s="15"/>
      <c r="S23" s="15"/>
      <c r="T23" s="15"/>
      <c r="U23" s="15"/>
    </row>
    <row r="24" spans="2:21" x14ac:dyDescent="0.25">
      <c r="B24" s="110" t="s">
        <v>80</v>
      </c>
      <c r="C24" s="110"/>
      <c r="D24" s="3"/>
      <c r="E24" s="3"/>
      <c r="F24" s="3"/>
      <c r="G24" s="3"/>
      <c r="H24" s="3"/>
      <c r="I24" s="3"/>
      <c r="J24" s="3"/>
      <c r="K24" s="3"/>
      <c r="M24" s="15" t="s">
        <v>85</v>
      </c>
      <c r="N24" s="15" t="s">
        <v>85</v>
      </c>
      <c r="O24" s="15" t="s">
        <v>85</v>
      </c>
      <c r="P24" s="15" t="s">
        <v>85</v>
      </c>
      <c r="Q24" s="15" t="s">
        <v>85</v>
      </c>
      <c r="R24" s="15" t="s">
        <v>85</v>
      </c>
      <c r="S24" s="15" t="s">
        <v>85</v>
      </c>
      <c r="T24" s="15" t="s">
        <v>85</v>
      </c>
      <c r="U24" s="15" t="s">
        <v>85</v>
      </c>
    </row>
    <row r="25" spans="2:21" x14ac:dyDescent="0.25">
      <c r="B25" s="110" t="s">
        <v>81</v>
      </c>
      <c r="C25" s="110"/>
      <c r="D25" s="3"/>
      <c r="E25" s="3"/>
      <c r="F25" s="3"/>
      <c r="G25" s="3"/>
      <c r="H25" s="3"/>
      <c r="I25" s="3"/>
      <c r="J25" s="3"/>
      <c r="K25" s="3"/>
      <c r="M25" s="15" t="s">
        <v>85</v>
      </c>
      <c r="N25" s="15" t="s">
        <v>85</v>
      </c>
      <c r="O25" s="15" t="s">
        <v>85</v>
      </c>
      <c r="P25" s="15" t="s">
        <v>85</v>
      </c>
      <c r="Q25" s="15" t="s">
        <v>85</v>
      </c>
      <c r="R25" s="15" t="s">
        <v>85</v>
      </c>
      <c r="S25" s="15" t="s">
        <v>85</v>
      </c>
      <c r="T25" s="15" t="s">
        <v>85</v>
      </c>
      <c r="U25" s="15" t="s">
        <v>85</v>
      </c>
    </row>
    <row r="26" spans="2:21" x14ac:dyDescent="0.25">
      <c r="B26" s="110" t="s">
        <v>86</v>
      </c>
      <c r="C26" s="110"/>
      <c r="D26" s="3"/>
      <c r="E26" s="3"/>
      <c r="F26" s="3"/>
      <c r="G26" s="3"/>
      <c r="H26" s="3"/>
      <c r="I26" s="3"/>
      <c r="J26" s="3"/>
      <c r="K26" s="3"/>
      <c r="M26" s="15" t="s">
        <v>87</v>
      </c>
      <c r="N26" s="15" t="s">
        <v>87</v>
      </c>
      <c r="O26" s="15" t="s">
        <v>87</v>
      </c>
      <c r="P26" s="15" t="s">
        <v>87</v>
      </c>
      <c r="Q26" s="15" t="s">
        <v>87</v>
      </c>
      <c r="R26" s="15" t="s">
        <v>87</v>
      </c>
      <c r="S26" s="15" t="s">
        <v>87</v>
      </c>
      <c r="T26" s="15" t="s">
        <v>87</v>
      </c>
      <c r="U26" s="15" t="s">
        <v>87</v>
      </c>
    </row>
    <row r="27" spans="2:21" x14ac:dyDescent="0.25">
      <c r="B27" s="110" t="s">
        <v>82</v>
      </c>
      <c r="C27" s="110"/>
      <c r="D27" s="3"/>
      <c r="E27" s="3"/>
      <c r="F27" s="3"/>
      <c r="G27" s="3"/>
      <c r="H27" s="3"/>
      <c r="I27" s="3"/>
      <c r="J27" s="3"/>
      <c r="K27" s="3"/>
      <c r="M27" s="15" t="s">
        <v>90</v>
      </c>
      <c r="N27" s="15" t="s">
        <v>90</v>
      </c>
      <c r="O27" s="15" t="s">
        <v>90</v>
      </c>
      <c r="P27" s="15" t="s">
        <v>90</v>
      </c>
      <c r="Q27" s="15" t="s">
        <v>90</v>
      </c>
      <c r="R27" s="15" t="s">
        <v>90</v>
      </c>
      <c r="S27" s="15" t="s">
        <v>90</v>
      </c>
      <c r="T27" s="15" t="s">
        <v>90</v>
      </c>
      <c r="U27" s="15" t="s">
        <v>90</v>
      </c>
    </row>
    <row r="28" spans="2:21" x14ac:dyDescent="0.25">
      <c r="B28" s="110" t="s">
        <v>83</v>
      </c>
      <c r="C28" s="110"/>
      <c r="D28" s="3" t="s">
        <v>43</v>
      </c>
      <c r="E28" s="3"/>
      <c r="F28" s="3"/>
      <c r="G28" s="3"/>
      <c r="H28" s="3"/>
      <c r="I28" s="3"/>
      <c r="J28" s="3"/>
      <c r="K28" s="3"/>
      <c r="M28" s="15" t="s">
        <v>93</v>
      </c>
      <c r="N28" s="15" t="s">
        <v>93</v>
      </c>
      <c r="O28" s="15" t="s">
        <v>93</v>
      </c>
      <c r="P28" s="15" t="s">
        <v>93</v>
      </c>
      <c r="Q28" s="15" t="s">
        <v>93</v>
      </c>
      <c r="R28" s="15" t="s">
        <v>93</v>
      </c>
      <c r="S28" s="15" t="s">
        <v>93</v>
      </c>
      <c r="T28" s="15" t="s">
        <v>93</v>
      </c>
      <c r="U28" s="15" t="s">
        <v>93</v>
      </c>
    </row>
    <row r="29" spans="2:21" x14ac:dyDescent="0.25">
      <c r="B29" s="110" t="s">
        <v>97</v>
      </c>
      <c r="C29" s="110"/>
      <c r="D29" s="3" t="s">
        <v>43</v>
      </c>
      <c r="E29" s="3"/>
      <c r="F29" s="3"/>
      <c r="G29" s="3"/>
      <c r="H29" s="3"/>
      <c r="I29" s="3"/>
      <c r="J29" s="3"/>
      <c r="K29" s="3"/>
      <c r="M29" s="15" t="s">
        <v>95</v>
      </c>
      <c r="N29" s="15" t="s">
        <v>95</v>
      </c>
      <c r="O29" s="15" t="s">
        <v>95</v>
      </c>
      <c r="P29" s="15" t="s">
        <v>95</v>
      </c>
      <c r="Q29" s="15" t="s">
        <v>95</v>
      </c>
      <c r="R29" s="15"/>
      <c r="S29" s="15"/>
      <c r="T29" s="15"/>
      <c r="U29" s="15"/>
    </row>
    <row r="30" spans="2:21" x14ac:dyDescent="0.25">
      <c r="B30" s="110" t="s">
        <v>79</v>
      </c>
      <c r="C30" s="110"/>
      <c r="D30" s="3"/>
      <c r="E30" s="3"/>
      <c r="F30" s="3"/>
      <c r="G30" s="3"/>
      <c r="H30" s="3"/>
      <c r="I30" s="3"/>
      <c r="J30" s="3"/>
      <c r="K30" s="3"/>
      <c r="M30" s="16"/>
      <c r="N30" s="16"/>
      <c r="O30" s="16"/>
      <c r="P30" s="16"/>
      <c r="Q30" s="16"/>
      <c r="R30" s="16"/>
      <c r="S30" s="16"/>
      <c r="T30" s="16"/>
      <c r="U30" s="16"/>
    </row>
    <row r="31" spans="2:21" x14ac:dyDescent="0.25">
      <c r="B31" s="109" t="s">
        <v>5</v>
      </c>
      <c r="C31" s="109"/>
      <c r="D31" s="3"/>
      <c r="E31" s="3" t="s">
        <v>46</v>
      </c>
      <c r="F31" s="3" t="s">
        <v>46</v>
      </c>
      <c r="G31" s="3" t="s">
        <v>43</v>
      </c>
      <c r="H31" s="3" t="s">
        <v>43</v>
      </c>
      <c r="I31" s="3" t="s">
        <v>43</v>
      </c>
    </row>
    <row r="32" spans="2:21" ht="31.5" customHeight="1" x14ac:dyDescent="0.25">
      <c r="B32" s="109" t="s">
        <v>25</v>
      </c>
      <c r="C32" s="109"/>
      <c r="D32" s="3" t="s">
        <v>35</v>
      </c>
      <c r="E32" s="3">
        <v>55</v>
      </c>
      <c r="F32" s="3">
        <v>100</v>
      </c>
      <c r="G32" s="3" t="s">
        <v>43</v>
      </c>
      <c r="H32" s="3" t="s">
        <v>43</v>
      </c>
      <c r="I32" s="3" t="s">
        <v>74</v>
      </c>
    </row>
    <row r="33" spans="2:21" ht="28.5" customHeight="1" x14ac:dyDescent="0.25">
      <c r="B33" s="109" t="s">
        <v>26</v>
      </c>
      <c r="C33" s="109"/>
      <c r="D33" s="3"/>
      <c r="E33" s="3"/>
      <c r="F33" s="3"/>
      <c r="G33" s="3" t="s">
        <v>43</v>
      </c>
      <c r="H33" s="3" t="s">
        <v>43</v>
      </c>
      <c r="I33" s="3" t="s">
        <v>43</v>
      </c>
    </row>
    <row r="34" spans="2:21" ht="90" x14ac:dyDescent="0.25">
      <c r="B34" s="109" t="s">
        <v>27</v>
      </c>
      <c r="C34" s="109"/>
      <c r="D34" s="5" t="s">
        <v>36</v>
      </c>
      <c r="E34" s="5" t="s">
        <v>42</v>
      </c>
      <c r="F34" s="5" t="s">
        <v>51</v>
      </c>
      <c r="G34" s="5" t="s">
        <v>63</v>
      </c>
      <c r="H34" s="5" t="s">
        <v>43</v>
      </c>
      <c r="I34" s="5" t="s">
        <v>43</v>
      </c>
      <c r="M34" s="5" t="s">
        <v>43</v>
      </c>
      <c r="N34" s="5" t="s">
        <v>43</v>
      </c>
      <c r="O34" s="5" t="s">
        <v>43</v>
      </c>
      <c r="P34" s="5" t="s">
        <v>43</v>
      </c>
      <c r="Q34" s="5" t="s">
        <v>43</v>
      </c>
      <c r="R34" s="5" t="s">
        <v>43</v>
      </c>
      <c r="S34" s="5" t="s">
        <v>43</v>
      </c>
      <c r="T34" s="5" t="s">
        <v>43</v>
      </c>
      <c r="U34" s="5" t="s">
        <v>43</v>
      </c>
    </row>
  </sheetData>
  <mergeCells count="33">
    <mergeCell ref="B14:C14"/>
    <mergeCell ref="B15:C15"/>
    <mergeCell ref="B34:C34"/>
    <mergeCell ref="B18:C18"/>
    <mergeCell ref="B19:C19"/>
    <mergeCell ref="B20:C20"/>
    <mergeCell ref="B21:C21"/>
    <mergeCell ref="B22:C22"/>
    <mergeCell ref="B31:C31"/>
    <mergeCell ref="B26:C26"/>
    <mergeCell ref="B27:C27"/>
    <mergeCell ref="B28:C28"/>
    <mergeCell ref="B29:C29"/>
    <mergeCell ref="B30:C30"/>
    <mergeCell ref="B23:C23"/>
    <mergeCell ref="B24:C24"/>
    <mergeCell ref="B25:C25"/>
    <mergeCell ref="R2:S2"/>
    <mergeCell ref="T2:U2"/>
    <mergeCell ref="B16:C16"/>
    <mergeCell ref="B32:C32"/>
    <mergeCell ref="B33:C33"/>
    <mergeCell ref="D2:I2"/>
    <mergeCell ref="L2:Q2"/>
    <mergeCell ref="B17:C17"/>
    <mergeCell ref="B3:C3"/>
    <mergeCell ref="B4:C4"/>
    <mergeCell ref="B5:C5"/>
    <mergeCell ref="B6:C6"/>
    <mergeCell ref="B7:C7"/>
    <mergeCell ref="B8:C8"/>
    <mergeCell ref="B9:B11"/>
    <mergeCell ref="B12:B13"/>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datafields!$F$2:$F$3</xm:f>
          </x14:formula1>
          <xm:sqref>M29:Q29</xm:sqref>
        </x14:dataValidation>
        <x14:dataValidation type="list" allowBlank="1" showInputMessage="1" showErrorMessage="1">
          <x14:formula1>
            <xm:f>datafields!$A$2:$A$3</xm:f>
          </x14:formula1>
          <xm:sqref>M23:Q23</xm:sqref>
        </x14:dataValidation>
        <x14:dataValidation type="list" allowBlank="1" showInputMessage="1" showErrorMessage="1">
          <x14:formula1>
            <xm:f>datafields!$E$2:$E$4</xm:f>
          </x14:formula1>
          <xm:sqref>M28:U28</xm:sqref>
        </x14:dataValidation>
        <x14:dataValidation type="list" allowBlank="1" showInputMessage="1" showErrorMessage="1">
          <x14:formula1>
            <xm:f>datafields!$D$2:$D$4</xm:f>
          </x14:formula1>
          <xm:sqref>M27:U27</xm:sqref>
        </x14:dataValidation>
        <x14:dataValidation type="list" allowBlank="1" showInputMessage="1" showErrorMessage="1">
          <x14:formula1>
            <xm:f>datafields!$C$2:$C$4</xm:f>
          </x14:formula1>
          <xm:sqref>M26:U26</xm:sqref>
        </x14:dataValidation>
        <x14:dataValidation type="list" allowBlank="1" showInputMessage="1" showErrorMessage="1">
          <x14:formula1>
            <xm:f>datafields!$B$2:$B$3</xm:f>
          </x14:formula1>
          <xm:sqref>M24:U25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4"/>
  <sheetViews>
    <sheetView topLeftCell="I28" workbookViewId="0">
      <selection activeCell="O34" sqref="O34:W34"/>
    </sheetView>
  </sheetViews>
  <sheetFormatPr defaultRowHeight="15" x14ac:dyDescent="0.25"/>
  <cols>
    <col min="2" max="2" width="20.28515625" customWidth="1"/>
    <col min="3" max="3" width="19.7109375" customWidth="1"/>
    <col min="4" max="4" width="12.28515625" customWidth="1"/>
    <col min="5" max="5" width="12.85546875" customWidth="1"/>
    <col min="6" max="6" width="14.7109375" customWidth="1"/>
    <col min="7" max="8" width="15.7109375" customWidth="1"/>
    <col min="9" max="9" width="14.28515625" customWidth="1"/>
    <col min="10" max="10" width="10.42578125" customWidth="1"/>
    <col min="11" max="11" width="10.85546875" customWidth="1"/>
    <col min="12" max="12" width="10.7109375" customWidth="1"/>
    <col min="13" max="13" width="11.5703125" customWidth="1"/>
  </cols>
  <sheetData>
    <row r="2" spans="2:23" s="17" customFormat="1" ht="32.25" customHeight="1" x14ac:dyDescent="0.25">
      <c r="D2" s="112" t="s">
        <v>99</v>
      </c>
      <c r="E2" s="113"/>
      <c r="F2" s="113"/>
      <c r="G2" s="113"/>
      <c r="H2" s="113"/>
      <c r="I2" s="113"/>
      <c r="J2" s="113"/>
      <c r="K2" s="114"/>
      <c r="L2" s="18" t="s">
        <v>98</v>
      </c>
      <c r="M2" s="18" t="s">
        <v>100</v>
      </c>
      <c r="N2" s="115" t="s">
        <v>106</v>
      </c>
      <c r="O2" s="115"/>
      <c r="P2" s="115"/>
      <c r="Q2" s="115"/>
      <c r="R2" s="115"/>
      <c r="S2" s="115"/>
      <c r="T2" s="116" t="s">
        <v>108</v>
      </c>
      <c r="U2" s="117"/>
      <c r="V2" s="116" t="s">
        <v>109</v>
      </c>
      <c r="W2" s="117"/>
    </row>
    <row r="3" spans="2:23" x14ac:dyDescent="0.25">
      <c r="B3" s="110" t="s">
        <v>12</v>
      </c>
      <c r="C3" s="110"/>
      <c r="D3" s="3" t="s">
        <v>28</v>
      </c>
      <c r="E3" s="3" t="s">
        <v>39</v>
      </c>
      <c r="F3" s="3" t="s">
        <v>47</v>
      </c>
      <c r="G3" s="3" t="s">
        <v>53</v>
      </c>
      <c r="H3" s="3" t="s">
        <v>61</v>
      </c>
      <c r="I3" s="3" t="s">
        <v>65</v>
      </c>
      <c r="J3" s="3" t="s">
        <v>67</v>
      </c>
      <c r="K3" s="3" t="s">
        <v>69</v>
      </c>
      <c r="L3" s="8"/>
      <c r="M3" s="8"/>
      <c r="N3" s="9" t="s">
        <v>102</v>
      </c>
      <c r="O3" s="15"/>
      <c r="P3" s="15"/>
      <c r="Q3" s="15"/>
      <c r="R3" s="15"/>
      <c r="S3" s="15"/>
      <c r="T3" s="15"/>
      <c r="U3" s="15"/>
      <c r="V3" s="15"/>
      <c r="W3" s="15"/>
    </row>
    <row r="4" spans="2:23" ht="30" x14ac:dyDescent="0.25">
      <c r="B4" s="110" t="s">
        <v>13</v>
      </c>
      <c r="C4" s="110"/>
      <c r="D4" s="3" t="s">
        <v>29</v>
      </c>
      <c r="E4" s="6" t="s">
        <v>40</v>
      </c>
      <c r="F4" s="6" t="s">
        <v>48</v>
      </c>
      <c r="G4" s="6" t="s">
        <v>58</v>
      </c>
      <c r="H4" s="6" t="s">
        <v>62</v>
      </c>
      <c r="I4" s="6" t="s">
        <v>66</v>
      </c>
      <c r="J4" s="6" t="s">
        <v>29</v>
      </c>
      <c r="K4" s="6" t="s">
        <v>29</v>
      </c>
      <c r="L4" s="8"/>
      <c r="M4" s="8"/>
    </row>
    <row r="5" spans="2:23" x14ac:dyDescent="0.25">
      <c r="B5" s="110" t="s">
        <v>9</v>
      </c>
      <c r="C5" s="110"/>
      <c r="D5" s="3" t="s">
        <v>34</v>
      </c>
      <c r="E5" s="3" t="s">
        <v>34</v>
      </c>
      <c r="F5" s="3" t="s">
        <v>34</v>
      </c>
      <c r="G5" s="3" t="s">
        <v>55</v>
      </c>
      <c r="H5" s="3" t="s">
        <v>34</v>
      </c>
      <c r="I5" s="3" t="s">
        <v>34</v>
      </c>
      <c r="J5" s="3" t="s">
        <v>34</v>
      </c>
      <c r="K5" s="3" t="s">
        <v>34</v>
      </c>
      <c r="L5" s="11" t="s">
        <v>34</v>
      </c>
      <c r="M5" s="8" t="s">
        <v>34</v>
      </c>
    </row>
    <row r="6" spans="2:23" x14ac:dyDescent="0.25">
      <c r="B6" s="110" t="s">
        <v>14</v>
      </c>
      <c r="C6" s="110"/>
      <c r="D6" s="4" t="s">
        <v>38</v>
      </c>
      <c r="E6" s="4">
        <v>630</v>
      </c>
      <c r="F6" s="4">
        <v>630</v>
      </c>
      <c r="G6" s="4">
        <v>630</v>
      </c>
      <c r="H6" s="4">
        <v>630</v>
      </c>
      <c r="I6" s="4">
        <v>630</v>
      </c>
      <c r="J6" s="4">
        <v>630</v>
      </c>
      <c r="K6" s="4">
        <v>800</v>
      </c>
      <c r="L6" s="12">
        <v>630</v>
      </c>
      <c r="M6" s="4">
        <v>630</v>
      </c>
    </row>
    <row r="7" spans="2:23" x14ac:dyDescent="0.25">
      <c r="B7" s="110" t="s">
        <v>10</v>
      </c>
      <c r="C7" s="110"/>
      <c r="D7" s="3">
        <v>3</v>
      </c>
      <c r="E7" s="3">
        <v>3</v>
      </c>
      <c r="F7" s="3">
        <v>3</v>
      </c>
      <c r="G7" s="3">
        <v>3</v>
      </c>
      <c r="H7" s="3">
        <v>3</v>
      </c>
      <c r="I7" s="3">
        <v>3</v>
      </c>
      <c r="J7" s="3">
        <v>3</v>
      </c>
      <c r="K7" s="3">
        <v>3</v>
      </c>
      <c r="L7" s="12">
        <v>3</v>
      </c>
      <c r="M7" s="4">
        <v>3</v>
      </c>
    </row>
    <row r="8" spans="2:23" x14ac:dyDescent="0.25">
      <c r="B8" s="110" t="s">
        <v>11</v>
      </c>
      <c r="C8" s="110"/>
      <c r="D8" s="3" t="s">
        <v>31</v>
      </c>
      <c r="E8" s="3" t="s">
        <v>31</v>
      </c>
      <c r="F8" s="3" t="s">
        <v>31</v>
      </c>
      <c r="G8" s="3" t="s">
        <v>31</v>
      </c>
      <c r="H8" s="3" t="s">
        <v>31</v>
      </c>
      <c r="I8" s="3" t="s">
        <v>31</v>
      </c>
      <c r="J8" s="3" t="s">
        <v>31</v>
      </c>
      <c r="K8" s="3" t="s">
        <v>31</v>
      </c>
      <c r="L8" s="11" t="str">
        <f>K8</f>
        <v>liquid</v>
      </c>
      <c r="M8" s="8" t="str">
        <f>K8</f>
        <v>liquid</v>
      </c>
    </row>
    <row r="9" spans="2:23" ht="19.5" customHeight="1" x14ac:dyDescent="0.25">
      <c r="B9" s="118" t="s">
        <v>15</v>
      </c>
      <c r="C9" s="9" t="s">
        <v>0</v>
      </c>
      <c r="D9" s="3">
        <v>15.4</v>
      </c>
      <c r="E9" s="3">
        <v>20.8</v>
      </c>
      <c r="F9" s="3">
        <v>23</v>
      </c>
      <c r="G9" s="3">
        <v>20</v>
      </c>
      <c r="H9" s="3">
        <v>21</v>
      </c>
      <c r="I9" s="3">
        <v>20</v>
      </c>
      <c r="J9" s="3">
        <v>22</v>
      </c>
      <c r="K9" s="3">
        <v>22</v>
      </c>
      <c r="L9" s="13">
        <f>E9</f>
        <v>20.8</v>
      </c>
      <c r="M9" s="8">
        <f>F9</f>
        <v>23</v>
      </c>
    </row>
    <row r="10" spans="2:23" ht="17.25" customHeight="1" x14ac:dyDescent="0.25">
      <c r="B10" s="118"/>
      <c r="C10" s="9" t="s">
        <v>3</v>
      </c>
      <c r="D10" s="3">
        <v>0.42</v>
      </c>
      <c r="E10" s="3">
        <v>0.4</v>
      </c>
      <c r="F10" s="3">
        <v>0.4</v>
      </c>
      <c r="G10" s="3">
        <v>0.4</v>
      </c>
      <c r="H10" s="3">
        <v>0.42</v>
      </c>
      <c r="I10" s="3">
        <v>0.42</v>
      </c>
      <c r="J10" s="3">
        <v>0.42</v>
      </c>
      <c r="K10" s="3">
        <v>0.42</v>
      </c>
      <c r="L10" s="11">
        <f>E10</f>
        <v>0.4</v>
      </c>
      <c r="M10" s="8">
        <v>0.4</v>
      </c>
    </row>
    <row r="11" spans="2:23" ht="36.75" customHeight="1" x14ac:dyDescent="0.25">
      <c r="B11" s="118"/>
      <c r="C11" s="9" t="s">
        <v>8</v>
      </c>
      <c r="D11" s="3">
        <v>0.24199999999999999</v>
      </c>
      <c r="E11" s="3" t="s">
        <v>43</v>
      </c>
      <c r="F11" s="3" t="s">
        <v>43</v>
      </c>
      <c r="G11" s="3" t="s">
        <v>43</v>
      </c>
      <c r="H11" s="3" t="s">
        <v>43</v>
      </c>
      <c r="I11" s="3" t="s">
        <v>43</v>
      </c>
      <c r="J11" s="3" t="s">
        <v>43</v>
      </c>
      <c r="K11" s="3" t="s">
        <v>43</v>
      </c>
      <c r="L11" s="8"/>
      <c r="M11" s="8"/>
    </row>
    <row r="12" spans="2:23" x14ac:dyDescent="0.25">
      <c r="B12" s="118" t="s">
        <v>16</v>
      </c>
      <c r="C12" s="10" t="s">
        <v>0</v>
      </c>
      <c r="D12" s="3">
        <v>17.5</v>
      </c>
      <c r="E12" s="3">
        <v>24</v>
      </c>
      <c r="F12" s="3">
        <v>24</v>
      </c>
      <c r="G12" s="3">
        <v>20</v>
      </c>
      <c r="H12" s="3">
        <v>24</v>
      </c>
      <c r="I12" s="3">
        <v>24</v>
      </c>
      <c r="J12" s="3">
        <v>24</v>
      </c>
      <c r="K12" s="3">
        <v>24</v>
      </c>
      <c r="L12" s="12">
        <v>24</v>
      </c>
      <c r="M12" s="4">
        <v>24</v>
      </c>
    </row>
    <row r="13" spans="2:23" x14ac:dyDescent="0.25">
      <c r="B13" s="118"/>
      <c r="C13" s="10" t="s">
        <v>1</v>
      </c>
      <c r="D13" s="3">
        <v>3.6</v>
      </c>
      <c r="E13" s="3" t="s">
        <v>44</v>
      </c>
      <c r="F13" s="3" t="s">
        <v>50</v>
      </c>
      <c r="G13" s="3" t="s">
        <v>43</v>
      </c>
      <c r="H13" s="3">
        <v>1</v>
      </c>
      <c r="I13" s="3">
        <v>1.1000000000000001</v>
      </c>
      <c r="J13" s="3">
        <v>1.1000000000000001</v>
      </c>
      <c r="K13" s="3">
        <v>1.1000000000000001</v>
      </c>
      <c r="L13" s="12">
        <v>1.1000000000000001</v>
      </c>
      <c r="M13" s="4">
        <v>3.6</v>
      </c>
    </row>
    <row r="14" spans="2:23" x14ac:dyDescent="0.25">
      <c r="B14" s="110" t="s">
        <v>17</v>
      </c>
      <c r="C14" s="110"/>
      <c r="D14" s="3" t="s">
        <v>32</v>
      </c>
      <c r="E14" s="3" t="s">
        <v>45</v>
      </c>
      <c r="F14" s="3" t="s">
        <v>49</v>
      </c>
      <c r="G14" s="3" t="s">
        <v>56</v>
      </c>
      <c r="H14" s="3" t="s">
        <v>45</v>
      </c>
      <c r="I14" s="3" t="s">
        <v>56</v>
      </c>
      <c r="J14" s="3" t="s">
        <v>71</v>
      </c>
      <c r="K14" s="3" t="s">
        <v>68</v>
      </c>
      <c r="L14" s="12" t="s">
        <v>77</v>
      </c>
      <c r="M14" s="4" t="s">
        <v>77</v>
      </c>
    </row>
    <row r="15" spans="2:23" x14ac:dyDescent="0.25">
      <c r="B15" s="110" t="s">
        <v>18</v>
      </c>
      <c r="C15" s="110"/>
      <c r="D15" s="3" t="s">
        <v>6</v>
      </c>
      <c r="E15" s="3" t="s">
        <v>43</v>
      </c>
      <c r="F15" s="3" t="s">
        <v>6</v>
      </c>
      <c r="G15" s="3" t="s">
        <v>43</v>
      </c>
      <c r="H15" s="3" t="s">
        <v>6</v>
      </c>
      <c r="I15" s="3" t="s">
        <v>6</v>
      </c>
      <c r="J15" s="3" t="s">
        <v>6</v>
      </c>
      <c r="K15" s="3" t="s">
        <v>43</v>
      </c>
      <c r="L15" s="12" t="s">
        <v>6</v>
      </c>
      <c r="M15" s="4" t="s">
        <v>6</v>
      </c>
    </row>
    <row r="16" spans="2:23" x14ac:dyDescent="0.25">
      <c r="B16" s="118" t="s">
        <v>4</v>
      </c>
      <c r="C16" s="118"/>
      <c r="D16" s="3"/>
      <c r="E16" s="3"/>
      <c r="F16" s="3" t="s">
        <v>7</v>
      </c>
      <c r="G16" s="3" t="s">
        <v>43</v>
      </c>
      <c r="H16" s="3" t="s">
        <v>43</v>
      </c>
      <c r="I16" s="3" t="s">
        <v>7</v>
      </c>
      <c r="J16" s="3" t="s">
        <v>43</v>
      </c>
      <c r="K16" s="3" t="s">
        <v>43</v>
      </c>
      <c r="L16" s="11"/>
      <c r="M16" s="8" t="str">
        <f>I16</f>
        <v>±2x2.5%</v>
      </c>
    </row>
    <row r="17" spans="2:23" x14ac:dyDescent="0.25">
      <c r="B17" s="110" t="s">
        <v>19</v>
      </c>
      <c r="C17" s="110"/>
      <c r="D17" s="3" t="s">
        <v>33</v>
      </c>
      <c r="E17" s="3" t="s">
        <v>33</v>
      </c>
      <c r="F17" s="3" t="s">
        <v>33</v>
      </c>
      <c r="G17" s="3" t="s">
        <v>43</v>
      </c>
      <c r="H17" s="3" t="s">
        <v>33</v>
      </c>
      <c r="I17" s="3" t="s">
        <v>33</v>
      </c>
      <c r="J17" s="3" t="s">
        <v>33</v>
      </c>
      <c r="K17" s="3" t="s">
        <v>33</v>
      </c>
      <c r="L17" s="12" t="s">
        <v>33</v>
      </c>
      <c r="M17" s="4" t="s">
        <v>33</v>
      </c>
    </row>
    <row r="18" spans="2:23" x14ac:dyDescent="0.25">
      <c r="B18" s="110" t="s">
        <v>20</v>
      </c>
      <c r="C18" s="110"/>
      <c r="D18" s="3">
        <v>4</v>
      </c>
      <c r="E18" s="3">
        <v>4</v>
      </c>
      <c r="F18" s="3">
        <v>4</v>
      </c>
      <c r="G18" s="3">
        <v>4</v>
      </c>
      <c r="H18" s="3" t="s">
        <v>64</v>
      </c>
      <c r="I18" s="3">
        <v>4</v>
      </c>
      <c r="J18" s="3" t="s">
        <v>70</v>
      </c>
      <c r="K18" s="3">
        <v>5.8</v>
      </c>
      <c r="L18" s="12">
        <v>4</v>
      </c>
      <c r="M18" s="4">
        <v>4</v>
      </c>
      <c r="O18" s="20" t="s">
        <v>107</v>
      </c>
      <c r="P18" s="20" t="s">
        <v>107</v>
      </c>
      <c r="Q18" s="20" t="s">
        <v>107</v>
      </c>
      <c r="R18" s="20" t="s">
        <v>107</v>
      </c>
      <c r="S18" s="20" t="s">
        <v>107</v>
      </c>
      <c r="T18" s="20" t="s">
        <v>107</v>
      </c>
      <c r="U18" s="20" t="s">
        <v>107</v>
      </c>
      <c r="V18" s="20" t="s">
        <v>107</v>
      </c>
      <c r="W18" s="20" t="s">
        <v>107</v>
      </c>
    </row>
    <row r="19" spans="2:23" x14ac:dyDescent="0.25">
      <c r="B19" s="110" t="s">
        <v>22</v>
      </c>
      <c r="C19" s="110"/>
      <c r="D19" s="3">
        <v>1500</v>
      </c>
      <c r="E19" s="3">
        <v>1500</v>
      </c>
      <c r="F19" s="3">
        <v>1500</v>
      </c>
      <c r="G19" s="3">
        <v>1700</v>
      </c>
      <c r="H19" s="3">
        <v>1400</v>
      </c>
      <c r="I19" s="3">
        <v>1650</v>
      </c>
      <c r="J19" s="3">
        <v>1550</v>
      </c>
      <c r="K19" s="3">
        <v>1500</v>
      </c>
      <c r="L19" s="14">
        <f>SUM(D19:K19)/8</f>
        <v>1537.5</v>
      </c>
      <c r="M19" s="8">
        <f>MIN(D19:K19)</f>
        <v>1400</v>
      </c>
      <c r="O19" s="20" t="s">
        <v>107</v>
      </c>
      <c r="P19" s="20" t="s">
        <v>107</v>
      </c>
      <c r="Q19" s="20" t="s">
        <v>107</v>
      </c>
      <c r="R19" s="20" t="s">
        <v>107</v>
      </c>
      <c r="S19" s="20" t="s">
        <v>107</v>
      </c>
      <c r="T19" s="20" t="s">
        <v>107</v>
      </c>
      <c r="U19" s="20" t="s">
        <v>107</v>
      </c>
      <c r="V19" s="20" t="s">
        <v>107</v>
      </c>
      <c r="W19" s="20" t="s">
        <v>107</v>
      </c>
    </row>
    <row r="20" spans="2:23" x14ac:dyDescent="0.25">
      <c r="B20" s="110" t="s">
        <v>21</v>
      </c>
      <c r="C20" s="110"/>
      <c r="D20" s="3">
        <v>850</v>
      </c>
      <c r="E20" s="3">
        <v>900</v>
      </c>
      <c r="F20" s="3">
        <v>820</v>
      </c>
      <c r="G20" s="3">
        <v>920</v>
      </c>
      <c r="H20" s="3">
        <v>900</v>
      </c>
      <c r="I20" s="3">
        <v>1140</v>
      </c>
      <c r="J20" s="3">
        <v>900</v>
      </c>
      <c r="K20" s="3">
        <v>900</v>
      </c>
      <c r="L20" s="14">
        <f t="shared" ref="L20:L21" si="0">SUM(D20:K20)/8</f>
        <v>916.25</v>
      </c>
      <c r="M20" s="8">
        <f t="shared" ref="M20:M21" si="1">MIN(D20:K20)</f>
        <v>820</v>
      </c>
      <c r="O20" s="20" t="s">
        <v>107</v>
      </c>
      <c r="P20" s="20" t="s">
        <v>107</v>
      </c>
      <c r="Q20" s="20" t="s">
        <v>107</v>
      </c>
      <c r="R20" s="20" t="s">
        <v>107</v>
      </c>
      <c r="S20" s="20" t="s">
        <v>107</v>
      </c>
      <c r="T20" s="20" t="s">
        <v>107</v>
      </c>
      <c r="U20" s="20" t="s">
        <v>107</v>
      </c>
      <c r="V20" s="20" t="s">
        <v>107</v>
      </c>
      <c r="W20" s="20" t="s">
        <v>107</v>
      </c>
    </row>
    <row r="21" spans="2:23" x14ac:dyDescent="0.25">
      <c r="B21" s="110" t="s">
        <v>23</v>
      </c>
      <c r="C21" s="110"/>
      <c r="D21" s="3">
        <v>1360</v>
      </c>
      <c r="E21" s="3">
        <v>1800</v>
      </c>
      <c r="F21" s="3">
        <v>1680</v>
      </c>
      <c r="G21" s="3">
        <v>1650</v>
      </c>
      <c r="H21" s="3">
        <v>1700</v>
      </c>
      <c r="I21" s="3">
        <v>1870</v>
      </c>
      <c r="J21" s="3">
        <v>2100</v>
      </c>
      <c r="K21" s="3">
        <v>1400</v>
      </c>
      <c r="L21" s="14">
        <f t="shared" si="0"/>
        <v>1695</v>
      </c>
      <c r="M21" s="8">
        <f t="shared" si="1"/>
        <v>1360</v>
      </c>
      <c r="O21" s="20" t="s">
        <v>107</v>
      </c>
      <c r="P21" s="20" t="s">
        <v>107</v>
      </c>
      <c r="Q21" s="20" t="s">
        <v>107</v>
      </c>
      <c r="R21" s="20" t="s">
        <v>107</v>
      </c>
      <c r="S21" s="20" t="s">
        <v>107</v>
      </c>
      <c r="T21" s="20" t="s">
        <v>107</v>
      </c>
      <c r="U21" s="20" t="s">
        <v>107</v>
      </c>
      <c r="V21" s="20" t="s">
        <v>107</v>
      </c>
      <c r="W21" s="20" t="s">
        <v>107</v>
      </c>
    </row>
    <row r="22" spans="2:23" x14ac:dyDescent="0.25">
      <c r="B22" s="110" t="s">
        <v>24</v>
      </c>
      <c r="C22" s="110"/>
      <c r="D22" s="3">
        <v>2400</v>
      </c>
      <c r="E22" s="3">
        <v>2500</v>
      </c>
      <c r="F22" s="3">
        <v>2650</v>
      </c>
      <c r="G22" s="3">
        <v>2500</v>
      </c>
      <c r="H22" s="3">
        <v>2000</v>
      </c>
      <c r="I22" s="3">
        <v>2400</v>
      </c>
      <c r="J22" s="3" t="s">
        <v>2</v>
      </c>
      <c r="K22" s="3">
        <v>2300</v>
      </c>
      <c r="L22" s="14">
        <f>SUM(D22:K22)/7</f>
        <v>2392.8571428571427</v>
      </c>
      <c r="M22" s="8">
        <f>MIN(D22:K22)</f>
        <v>2000</v>
      </c>
      <c r="O22" s="20" t="s">
        <v>107</v>
      </c>
      <c r="P22" s="20" t="s">
        <v>107</v>
      </c>
      <c r="Q22" s="20" t="s">
        <v>107</v>
      </c>
      <c r="R22" s="20" t="s">
        <v>107</v>
      </c>
      <c r="S22" s="20" t="s">
        <v>107</v>
      </c>
      <c r="T22" s="20" t="s">
        <v>107</v>
      </c>
      <c r="U22" s="20" t="s">
        <v>107</v>
      </c>
      <c r="V22" s="20" t="s">
        <v>107</v>
      </c>
      <c r="W22" s="20" t="s">
        <v>107</v>
      </c>
    </row>
    <row r="23" spans="2:23" x14ac:dyDescent="0.25">
      <c r="B23" s="110" t="s">
        <v>105</v>
      </c>
      <c r="C23" s="110"/>
      <c r="D23" s="3"/>
      <c r="E23" s="3"/>
      <c r="F23" s="3"/>
      <c r="G23" s="3"/>
      <c r="H23" s="3"/>
      <c r="I23" s="3"/>
      <c r="J23" s="3"/>
      <c r="K23" s="3"/>
      <c r="L23" s="8"/>
      <c r="M23" s="8"/>
      <c r="O23" s="15" t="s">
        <v>103</v>
      </c>
      <c r="P23" s="15" t="s">
        <v>104</v>
      </c>
      <c r="Q23" s="15" t="s">
        <v>104</v>
      </c>
      <c r="R23" s="15" t="s">
        <v>104</v>
      </c>
      <c r="S23" s="15" t="s">
        <v>103</v>
      </c>
      <c r="T23" s="15"/>
      <c r="U23" s="15"/>
      <c r="V23" s="15"/>
      <c r="W23" s="15"/>
    </row>
    <row r="24" spans="2:23" x14ac:dyDescent="0.25">
      <c r="B24" s="110" t="s">
        <v>80</v>
      </c>
      <c r="C24" s="110"/>
      <c r="D24" s="3"/>
      <c r="E24" s="3"/>
      <c r="F24" s="3"/>
      <c r="G24" s="3"/>
      <c r="H24" s="3"/>
      <c r="I24" s="3"/>
      <c r="J24" s="3"/>
      <c r="K24" s="3"/>
      <c r="L24" s="8"/>
      <c r="M24" s="8"/>
      <c r="O24" s="15" t="s">
        <v>85</v>
      </c>
      <c r="P24" s="15" t="s">
        <v>85</v>
      </c>
      <c r="Q24" s="15" t="s">
        <v>85</v>
      </c>
      <c r="R24" s="15" t="s">
        <v>85</v>
      </c>
      <c r="S24" s="15" t="s">
        <v>85</v>
      </c>
      <c r="T24" s="15" t="s">
        <v>85</v>
      </c>
      <c r="U24" s="15" t="s">
        <v>85</v>
      </c>
      <c r="V24" s="15" t="s">
        <v>85</v>
      </c>
      <c r="W24" s="15" t="s">
        <v>85</v>
      </c>
    </row>
    <row r="25" spans="2:23" x14ac:dyDescent="0.25">
      <c r="B25" s="110" t="s">
        <v>81</v>
      </c>
      <c r="C25" s="110"/>
      <c r="D25" s="3"/>
      <c r="E25" s="3"/>
      <c r="F25" s="3"/>
      <c r="G25" s="3"/>
      <c r="H25" s="3"/>
      <c r="I25" s="3"/>
      <c r="J25" s="3"/>
      <c r="K25" s="3"/>
      <c r="L25" s="8"/>
      <c r="M25" s="8"/>
      <c r="O25" s="15" t="s">
        <v>85</v>
      </c>
      <c r="P25" s="15" t="s">
        <v>85</v>
      </c>
      <c r="Q25" s="15" t="s">
        <v>85</v>
      </c>
      <c r="R25" s="15" t="s">
        <v>85</v>
      </c>
      <c r="S25" s="15" t="s">
        <v>85</v>
      </c>
      <c r="T25" s="15" t="s">
        <v>85</v>
      </c>
      <c r="U25" s="15" t="s">
        <v>85</v>
      </c>
      <c r="V25" s="15" t="s">
        <v>85</v>
      </c>
      <c r="W25" s="15" t="s">
        <v>85</v>
      </c>
    </row>
    <row r="26" spans="2:23" x14ac:dyDescent="0.25">
      <c r="B26" s="110" t="s">
        <v>86</v>
      </c>
      <c r="C26" s="110"/>
      <c r="D26" s="3"/>
      <c r="E26" s="3"/>
      <c r="F26" s="3"/>
      <c r="G26" s="3"/>
      <c r="H26" s="3"/>
      <c r="I26" s="3"/>
      <c r="J26" s="3"/>
      <c r="K26" s="3"/>
      <c r="L26" s="8"/>
      <c r="M26" s="8"/>
      <c r="O26" s="15" t="s">
        <v>87</v>
      </c>
      <c r="P26" s="15" t="s">
        <v>87</v>
      </c>
      <c r="Q26" s="15" t="s">
        <v>87</v>
      </c>
      <c r="R26" s="15" t="s">
        <v>87</v>
      </c>
      <c r="S26" s="15" t="s">
        <v>87</v>
      </c>
      <c r="T26" s="15" t="s">
        <v>87</v>
      </c>
      <c r="U26" s="15" t="s">
        <v>87</v>
      </c>
      <c r="V26" s="15" t="s">
        <v>87</v>
      </c>
      <c r="W26" s="15" t="s">
        <v>87</v>
      </c>
    </row>
    <row r="27" spans="2:23" x14ac:dyDescent="0.25">
      <c r="B27" s="110" t="s">
        <v>82</v>
      </c>
      <c r="C27" s="110"/>
      <c r="D27" s="3"/>
      <c r="E27" s="3"/>
      <c r="F27" s="3"/>
      <c r="G27" s="3"/>
      <c r="H27" s="3"/>
      <c r="I27" s="3"/>
      <c r="J27" s="3"/>
      <c r="K27" s="3"/>
      <c r="L27" s="8"/>
      <c r="M27" s="8"/>
      <c r="O27" s="15" t="s">
        <v>90</v>
      </c>
      <c r="P27" s="15" t="s">
        <v>90</v>
      </c>
      <c r="Q27" s="15" t="s">
        <v>90</v>
      </c>
      <c r="R27" s="15" t="s">
        <v>90</v>
      </c>
      <c r="S27" s="15" t="s">
        <v>90</v>
      </c>
      <c r="T27" s="15" t="s">
        <v>90</v>
      </c>
      <c r="U27" s="15" t="s">
        <v>90</v>
      </c>
      <c r="V27" s="15" t="s">
        <v>90</v>
      </c>
      <c r="W27" s="15" t="s">
        <v>90</v>
      </c>
    </row>
    <row r="28" spans="2:23" x14ac:dyDescent="0.25">
      <c r="B28" s="110" t="s">
        <v>83</v>
      </c>
      <c r="C28" s="110"/>
      <c r="D28" s="3" t="s">
        <v>43</v>
      </c>
      <c r="E28" s="3"/>
      <c r="F28" s="3"/>
      <c r="G28" s="3"/>
      <c r="H28" s="3"/>
      <c r="I28" s="3"/>
      <c r="J28" s="3"/>
      <c r="K28" s="3"/>
      <c r="L28" s="8"/>
      <c r="M28" s="8"/>
      <c r="O28" s="15" t="s">
        <v>93</v>
      </c>
      <c r="P28" s="15" t="s">
        <v>93</v>
      </c>
      <c r="Q28" s="15" t="s">
        <v>93</v>
      </c>
      <c r="R28" s="15" t="s">
        <v>93</v>
      </c>
      <c r="S28" s="15" t="s">
        <v>93</v>
      </c>
      <c r="T28" s="15" t="s">
        <v>93</v>
      </c>
      <c r="U28" s="15" t="s">
        <v>93</v>
      </c>
      <c r="V28" s="15" t="s">
        <v>93</v>
      </c>
      <c r="W28" s="15" t="s">
        <v>93</v>
      </c>
    </row>
    <row r="29" spans="2:23" x14ac:dyDescent="0.25">
      <c r="B29" s="110" t="s">
        <v>97</v>
      </c>
      <c r="C29" s="110"/>
      <c r="D29" s="3" t="s">
        <v>43</v>
      </c>
      <c r="E29" s="3"/>
      <c r="F29" s="3"/>
      <c r="G29" s="3"/>
      <c r="H29" s="3"/>
      <c r="I29" s="3"/>
      <c r="J29" s="3"/>
      <c r="K29" s="3"/>
      <c r="L29" s="8"/>
      <c r="M29" s="8"/>
      <c r="O29" s="15" t="s">
        <v>95</v>
      </c>
      <c r="P29" s="15" t="s">
        <v>95</v>
      </c>
      <c r="Q29" s="15" t="s">
        <v>95</v>
      </c>
      <c r="R29" s="15" t="s">
        <v>95</v>
      </c>
      <c r="S29" s="15" t="s">
        <v>95</v>
      </c>
      <c r="T29" s="15"/>
      <c r="U29" s="15"/>
      <c r="V29" s="15"/>
      <c r="W29" s="15"/>
    </row>
    <row r="30" spans="2:23" x14ac:dyDescent="0.25">
      <c r="B30" s="110" t="s">
        <v>79</v>
      </c>
      <c r="C30" s="110"/>
      <c r="D30" s="3"/>
      <c r="E30" s="3"/>
      <c r="F30" s="3"/>
      <c r="G30" s="3"/>
      <c r="H30" s="3"/>
      <c r="I30" s="3"/>
      <c r="J30" s="3"/>
      <c r="K30" s="3"/>
      <c r="L30" s="8"/>
      <c r="M30" s="8"/>
      <c r="O30" s="16"/>
      <c r="P30" s="16"/>
      <c r="Q30" s="16"/>
      <c r="R30" s="16"/>
      <c r="S30" s="16"/>
      <c r="T30" s="16"/>
      <c r="U30" s="16"/>
      <c r="V30" s="16"/>
      <c r="W30" s="16"/>
    </row>
    <row r="31" spans="2:23" x14ac:dyDescent="0.25">
      <c r="B31" s="118" t="s">
        <v>5</v>
      </c>
      <c r="C31" s="118"/>
      <c r="D31" s="3"/>
      <c r="E31" s="3" t="s">
        <v>46</v>
      </c>
      <c r="F31" s="3" t="s">
        <v>52</v>
      </c>
      <c r="G31" s="3" t="s">
        <v>43</v>
      </c>
      <c r="H31" s="3" t="s">
        <v>43</v>
      </c>
      <c r="I31" s="3" t="s">
        <v>43</v>
      </c>
      <c r="J31" s="3" t="s">
        <v>43</v>
      </c>
      <c r="K31" s="3" t="s">
        <v>43</v>
      </c>
      <c r="L31" s="11" t="s">
        <v>101</v>
      </c>
      <c r="M31" s="8" t="s">
        <v>46</v>
      </c>
    </row>
    <row r="32" spans="2:23" ht="27" customHeight="1" x14ac:dyDescent="0.25">
      <c r="B32" s="118" t="s">
        <v>25</v>
      </c>
      <c r="C32" s="118"/>
      <c r="D32" s="3" t="s">
        <v>35</v>
      </c>
      <c r="E32" s="3">
        <v>55</v>
      </c>
      <c r="F32" s="3">
        <v>100</v>
      </c>
      <c r="G32" s="3" t="s">
        <v>43</v>
      </c>
      <c r="H32" s="3" t="s">
        <v>43</v>
      </c>
      <c r="I32" s="3" t="s">
        <v>43</v>
      </c>
      <c r="J32" s="3" t="s">
        <v>74</v>
      </c>
      <c r="K32" s="3" t="s">
        <v>43</v>
      </c>
      <c r="L32" s="8"/>
      <c r="M32" s="8"/>
    </row>
    <row r="33" spans="2:23" ht="33.75" customHeight="1" x14ac:dyDescent="0.25">
      <c r="B33" s="118" t="s">
        <v>26</v>
      </c>
      <c r="C33" s="118"/>
      <c r="D33" s="3"/>
      <c r="E33" s="3"/>
      <c r="F33" s="3"/>
      <c r="G33" s="3">
        <v>200</v>
      </c>
      <c r="H33" s="3" t="s">
        <v>43</v>
      </c>
      <c r="I33" s="3" t="s">
        <v>43</v>
      </c>
      <c r="J33" s="3" t="s">
        <v>43</v>
      </c>
      <c r="K33" s="3" t="s">
        <v>43</v>
      </c>
      <c r="L33" s="8"/>
      <c r="M33" s="8"/>
    </row>
    <row r="34" spans="2:23" ht="285" x14ac:dyDescent="0.25">
      <c r="B34" s="118" t="s">
        <v>27</v>
      </c>
      <c r="C34" s="118"/>
      <c r="D34" s="5" t="s">
        <v>36</v>
      </c>
      <c r="E34" s="5" t="s">
        <v>42</v>
      </c>
      <c r="F34" s="5" t="s">
        <v>51</v>
      </c>
      <c r="G34" s="5" t="s">
        <v>59</v>
      </c>
      <c r="H34" s="5" t="s">
        <v>63</v>
      </c>
      <c r="I34" s="5" t="s">
        <v>43</v>
      </c>
      <c r="J34" s="5" t="s">
        <v>43</v>
      </c>
      <c r="K34" s="5" t="s">
        <v>43</v>
      </c>
      <c r="L34" s="8"/>
      <c r="M34" s="8"/>
      <c r="O34" s="8"/>
      <c r="P34" s="8"/>
      <c r="Q34" s="8"/>
      <c r="R34" s="8"/>
      <c r="S34" s="8"/>
      <c r="T34" s="8"/>
      <c r="U34" s="8"/>
      <c r="V34" s="8"/>
      <c r="W34" s="8"/>
    </row>
  </sheetData>
  <mergeCells count="33">
    <mergeCell ref="B8:C8"/>
    <mergeCell ref="B3:C3"/>
    <mergeCell ref="B4:C4"/>
    <mergeCell ref="B5:C5"/>
    <mergeCell ref="B6:C6"/>
    <mergeCell ref="B7:C7"/>
    <mergeCell ref="B33:C33"/>
    <mergeCell ref="B34:C34"/>
    <mergeCell ref="B23:C23"/>
    <mergeCell ref="B26:C26"/>
    <mergeCell ref="B27:C27"/>
    <mergeCell ref="B30:C30"/>
    <mergeCell ref="B24:C24"/>
    <mergeCell ref="B25:C25"/>
    <mergeCell ref="B28:C28"/>
    <mergeCell ref="B31:C31"/>
    <mergeCell ref="B29:C29"/>
    <mergeCell ref="T2:U2"/>
    <mergeCell ref="V2:W2"/>
    <mergeCell ref="D2:K2"/>
    <mergeCell ref="N2:S2"/>
    <mergeCell ref="B32:C32"/>
    <mergeCell ref="B18:C18"/>
    <mergeCell ref="B19:C19"/>
    <mergeCell ref="B20:C20"/>
    <mergeCell ref="B21:C21"/>
    <mergeCell ref="B22:C22"/>
    <mergeCell ref="B9:B11"/>
    <mergeCell ref="B12:B13"/>
    <mergeCell ref="B14:C14"/>
    <mergeCell ref="B15:C15"/>
    <mergeCell ref="B16:C16"/>
    <mergeCell ref="B17:C17"/>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datafields!$B$2:$B$3</xm:f>
          </x14:formula1>
          <xm:sqref>O24:W25</xm:sqref>
        </x14:dataValidation>
        <x14:dataValidation type="list" allowBlank="1" showInputMessage="1" showErrorMessage="1">
          <x14:formula1>
            <xm:f>datafields!$C$2:$C$4</xm:f>
          </x14:formula1>
          <xm:sqref>O26:W26</xm:sqref>
        </x14:dataValidation>
        <x14:dataValidation type="list" allowBlank="1" showInputMessage="1" showErrorMessage="1">
          <x14:formula1>
            <xm:f>datafields!$D$2:$D$4</xm:f>
          </x14:formula1>
          <xm:sqref>O27:W27</xm:sqref>
        </x14:dataValidation>
        <x14:dataValidation type="list" allowBlank="1" showInputMessage="1" showErrorMessage="1">
          <x14:formula1>
            <xm:f>datafields!$E$2:$E$4</xm:f>
          </x14:formula1>
          <xm:sqref>O28:W28</xm:sqref>
        </x14:dataValidation>
        <x14:dataValidation type="list" allowBlank="1" showInputMessage="1" showErrorMessage="1">
          <x14:formula1>
            <xm:f>datafields!$A$2:$A$3</xm:f>
          </x14:formula1>
          <xm:sqref>O23:S23</xm:sqref>
        </x14:dataValidation>
        <x14:dataValidation type="list" allowBlank="1" showInputMessage="1" showErrorMessage="1">
          <x14:formula1>
            <xm:f>datafields!$F$2:$F$3</xm:f>
          </x14:formula1>
          <xm:sqref>O29:S29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4"/>
  <sheetViews>
    <sheetView workbookViewId="0">
      <selection activeCell="G32" sqref="G32"/>
    </sheetView>
  </sheetViews>
  <sheetFormatPr defaultRowHeight="15" x14ac:dyDescent="0.25"/>
  <cols>
    <col min="2" max="2" width="17.85546875" customWidth="1"/>
    <col min="3" max="3" width="20.140625" customWidth="1"/>
    <col min="4" max="5" width="15.7109375" customWidth="1"/>
  </cols>
  <sheetData>
    <row r="2" spans="2:11" s="17" customFormat="1" x14ac:dyDescent="0.25">
      <c r="D2" s="112" t="s">
        <v>99</v>
      </c>
      <c r="E2" s="113"/>
      <c r="F2" s="115" t="s">
        <v>106</v>
      </c>
      <c r="G2" s="115"/>
      <c r="H2" s="115"/>
      <c r="I2" s="115"/>
      <c r="J2" s="115"/>
      <c r="K2" s="115"/>
    </row>
    <row r="3" spans="2:11" x14ac:dyDescent="0.25">
      <c r="B3" s="111" t="s">
        <v>12</v>
      </c>
      <c r="C3" s="111"/>
      <c r="D3" s="3" t="s">
        <v>67</v>
      </c>
      <c r="E3" s="3" t="s">
        <v>53</v>
      </c>
      <c r="F3" s="9" t="s">
        <v>102</v>
      </c>
      <c r="G3" s="15"/>
      <c r="H3" s="15"/>
      <c r="I3" s="15"/>
      <c r="J3" s="15"/>
      <c r="K3" s="15"/>
    </row>
    <row r="4" spans="2:11" x14ac:dyDescent="0.25">
      <c r="B4" s="111" t="s">
        <v>13</v>
      </c>
      <c r="C4" s="111"/>
      <c r="D4" s="6" t="s">
        <v>29</v>
      </c>
      <c r="E4" s="6" t="s">
        <v>29</v>
      </c>
    </row>
    <row r="5" spans="2:11" ht="30" x14ac:dyDescent="0.25">
      <c r="B5" s="111" t="s">
        <v>9</v>
      </c>
      <c r="C5" s="111"/>
      <c r="D5" s="3" t="s">
        <v>73</v>
      </c>
      <c r="E5" s="5" t="s">
        <v>76</v>
      </c>
    </row>
    <row r="6" spans="2:11" x14ac:dyDescent="0.25">
      <c r="B6" s="111" t="s">
        <v>14</v>
      </c>
      <c r="C6" s="111"/>
      <c r="D6" s="4">
        <v>100</v>
      </c>
      <c r="E6" s="4">
        <v>100</v>
      </c>
    </row>
    <row r="7" spans="2:11" x14ac:dyDescent="0.25">
      <c r="B7" s="111" t="s">
        <v>10</v>
      </c>
      <c r="C7" s="111"/>
      <c r="D7" s="3">
        <v>3</v>
      </c>
      <c r="E7" s="3">
        <v>3</v>
      </c>
    </row>
    <row r="8" spans="2:11" x14ac:dyDescent="0.25">
      <c r="B8" s="111" t="s">
        <v>11</v>
      </c>
      <c r="C8" s="111"/>
      <c r="D8" s="3" t="s">
        <v>31</v>
      </c>
      <c r="E8" s="3" t="s">
        <v>31</v>
      </c>
    </row>
    <row r="9" spans="2:11" x14ac:dyDescent="0.25">
      <c r="B9" s="109" t="s">
        <v>15</v>
      </c>
      <c r="C9" s="2" t="s">
        <v>0</v>
      </c>
      <c r="D9" s="3">
        <v>22</v>
      </c>
      <c r="E9" s="3">
        <v>20</v>
      </c>
    </row>
    <row r="10" spans="2:11" x14ac:dyDescent="0.25">
      <c r="B10" s="109"/>
      <c r="C10" s="2" t="s">
        <v>3</v>
      </c>
      <c r="D10" s="3">
        <v>0.42</v>
      </c>
      <c r="E10" s="3">
        <v>0.4</v>
      </c>
    </row>
    <row r="11" spans="2:11" ht="30" x14ac:dyDescent="0.25">
      <c r="B11" s="109"/>
      <c r="C11" s="2" t="s">
        <v>8</v>
      </c>
      <c r="D11" s="3" t="s">
        <v>43</v>
      </c>
      <c r="E11" s="3" t="s">
        <v>43</v>
      </c>
    </row>
    <row r="12" spans="2:11" x14ac:dyDescent="0.25">
      <c r="B12" s="109" t="s">
        <v>16</v>
      </c>
      <c r="C12" s="1" t="s">
        <v>0</v>
      </c>
      <c r="D12" s="3">
        <v>24</v>
      </c>
      <c r="E12" s="3">
        <v>20</v>
      </c>
    </row>
    <row r="13" spans="2:11" x14ac:dyDescent="0.25">
      <c r="B13" s="109"/>
      <c r="C13" s="1" t="s">
        <v>1</v>
      </c>
      <c r="D13" s="3">
        <v>1.1000000000000001</v>
      </c>
      <c r="E13" s="3" t="s">
        <v>43</v>
      </c>
    </row>
    <row r="14" spans="2:11" x14ac:dyDescent="0.25">
      <c r="B14" s="111" t="s">
        <v>17</v>
      </c>
      <c r="C14" s="111"/>
      <c r="D14" s="3" t="s">
        <v>71</v>
      </c>
      <c r="E14" s="3" t="s">
        <v>77</v>
      </c>
    </row>
    <row r="15" spans="2:11" x14ac:dyDescent="0.25">
      <c r="B15" s="111" t="s">
        <v>18</v>
      </c>
      <c r="C15" s="111"/>
      <c r="D15" s="3" t="s">
        <v>6</v>
      </c>
      <c r="E15" s="3" t="s">
        <v>43</v>
      </c>
    </row>
    <row r="16" spans="2:11" x14ac:dyDescent="0.25">
      <c r="B16" s="109" t="s">
        <v>4</v>
      </c>
      <c r="C16" s="109"/>
      <c r="D16" s="3" t="s">
        <v>43</v>
      </c>
      <c r="E16" s="3" t="s">
        <v>43</v>
      </c>
    </row>
    <row r="17" spans="2:11" x14ac:dyDescent="0.25">
      <c r="B17" s="111" t="s">
        <v>19</v>
      </c>
      <c r="C17" s="111"/>
      <c r="D17" s="3" t="s">
        <v>33</v>
      </c>
      <c r="E17" s="3" t="s">
        <v>43</v>
      </c>
    </row>
    <row r="18" spans="2:11" x14ac:dyDescent="0.25">
      <c r="B18" s="111" t="s">
        <v>20</v>
      </c>
      <c r="C18" s="111"/>
      <c r="D18" s="3">
        <v>4</v>
      </c>
      <c r="E18" s="3">
        <v>4</v>
      </c>
      <c r="G18" s="20" t="s">
        <v>107</v>
      </c>
      <c r="H18" s="20" t="s">
        <v>107</v>
      </c>
      <c r="I18" s="20" t="s">
        <v>107</v>
      </c>
      <c r="J18" s="20" t="s">
        <v>107</v>
      </c>
      <c r="K18" s="20" t="s">
        <v>107</v>
      </c>
    </row>
    <row r="19" spans="2:11" x14ac:dyDescent="0.25">
      <c r="B19" s="111" t="s">
        <v>22</v>
      </c>
      <c r="C19" s="111"/>
      <c r="D19" s="3">
        <v>1100</v>
      </c>
      <c r="E19" s="3">
        <v>1200</v>
      </c>
      <c r="G19" s="20" t="s">
        <v>107</v>
      </c>
      <c r="H19" s="20" t="s">
        <v>107</v>
      </c>
      <c r="I19" s="20" t="s">
        <v>107</v>
      </c>
      <c r="J19" s="20" t="s">
        <v>107</v>
      </c>
      <c r="K19" s="20" t="s">
        <v>107</v>
      </c>
    </row>
    <row r="20" spans="2:11" x14ac:dyDescent="0.25">
      <c r="B20" s="111" t="s">
        <v>21</v>
      </c>
      <c r="C20" s="111"/>
      <c r="D20" s="3">
        <v>700</v>
      </c>
      <c r="E20" s="3">
        <v>1100</v>
      </c>
      <c r="G20" s="20" t="s">
        <v>107</v>
      </c>
      <c r="H20" s="20" t="s">
        <v>107</v>
      </c>
      <c r="I20" s="20" t="s">
        <v>107</v>
      </c>
      <c r="J20" s="20" t="s">
        <v>107</v>
      </c>
      <c r="K20" s="20" t="s">
        <v>107</v>
      </c>
    </row>
    <row r="21" spans="2:11" x14ac:dyDescent="0.25">
      <c r="B21" s="111" t="s">
        <v>23</v>
      </c>
      <c r="C21" s="111"/>
      <c r="D21" s="3">
        <v>1500</v>
      </c>
      <c r="E21" s="3">
        <v>1300</v>
      </c>
      <c r="G21" s="20" t="s">
        <v>107</v>
      </c>
      <c r="H21" s="20" t="s">
        <v>107</v>
      </c>
      <c r="I21" s="20" t="s">
        <v>107</v>
      </c>
      <c r="J21" s="20" t="s">
        <v>107</v>
      </c>
      <c r="K21" s="20" t="s">
        <v>107</v>
      </c>
    </row>
    <row r="22" spans="2:11" x14ac:dyDescent="0.25">
      <c r="B22" s="111" t="s">
        <v>24</v>
      </c>
      <c r="C22" s="111"/>
      <c r="D22" s="3">
        <v>750</v>
      </c>
      <c r="E22" s="3">
        <v>550</v>
      </c>
      <c r="G22" s="20" t="s">
        <v>107</v>
      </c>
      <c r="H22" s="20" t="s">
        <v>107</v>
      </c>
      <c r="I22" s="20" t="s">
        <v>107</v>
      </c>
      <c r="J22" s="20" t="s">
        <v>107</v>
      </c>
      <c r="K22" s="20" t="s">
        <v>107</v>
      </c>
    </row>
    <row r="23" spans="2:11" x14ac:dyDescent="0.25">
      <c r="B23" s="110" t="s">
        <v>105</v>
      </c>
      <c r="C23" s="110"/>
      <c r="D23" s="3"/>
      <c r="E23" s="3"/>
      <c r="F23" s="3"/>
      <c r="G23" s="15" t="s">
        <v>103</v>
      </c>
      <c r="H23" s="15" t="s">
        <v>104</v>
      </c>
      <c r="I23" s="15" t="s">
        <v>104</v>
      </c>
      <c r="J23" s="15" t="s">
        <v>103</v>
      </c>
      <c r="K23" s="15" t="s">
        <v>103</v>
      </c>
    </row>
    <row r="24" spans="2:11" x14ac:dyDescent="0.25">
      <c r="B24" s="110" t="s">
        <v>80</v>
      </c>
      <c r="C24" s="110"/>
      <c r="D24" s="3"/>
      <c r="E24" s="3"/>
      <c r="F24" s="3"/>
      <c r="G24" s="15" t="s">
        <v>85</v>
      </c>
      <c r="H24" s="15" t="s">
        <v>85</v>
      </c>
      <c r="I24" s="15" t="s">
        <v>85</v>
      </c>
      <c r="J24" s="15" t="s">
        <v>85</v>
      </c>
      <c r="K24" s="15" t="s">
        <v>85</v>
      </c>
    </row>
    <row r="25" spans="2:11" x14ac:dyDescent="0.25">
      <c r="B25" s="110" t="s">
        <v>81</v>
      </c>
      <c r="C25" s="110"/>
      <c r="D25" s="3"/>
      <c r="E25" s="3"/>
      <c r="F25" s="3"/>
      <c r="G25" s="15" t="s">
        <v>85</v>
      </c>
      <c r="H25" s="15" t="s">
        <v>85</v>
      </c>
      <c r="I25" s="15" t="s">
        <v>85</v>
      </c>
      <c r="J25" s="15" t="s">
        <v>85</v>
      </c>
      <c r="K25" s="15" t="s">
        <v>85</v>
      </c>
    </row>
    <row r="26" spans="2:11" x14ac:dyDescent="0.25">
      <c r="B26" s="110" t="s">
        <v>86</v>
      </c>
      <c r="C26" s="110"/>
      <c r="D26" s="3"/>
      <c r="E26" s="3"/>
      <c r="F26" s="3"/>
      <c r="G26" s="15" t="s">
        <v>87</v>
      </c>
      <c r="H26" s="15" t="s">
        <v>87</v>
      </c>
      <c r="I26" s="15" t="s">
        <v>87</v>
      </c>
      <c r="J26" s="15" t="s">
        <v>87</v>
      </c>
      <c r="K26" s="15" t="s">
        <v>87</v>
      </c>
    </row>
    <row r="27" spans="2:11" x14ac:dyDescent="0.25">
      <c r="B27" s="110" t="s">
        <v>82</v>
      </c>
      <c r="C27" s="110"/>
      <c r="D27" s="3"/>
      <c r="E27" s="3"/>
      <c r="F27" s="3"/>
      <c r="G27" s="15" t="s">
        <v>90</v>
      </c>
      <c r="H27" s="15" t="s">
        <v>90</v>
      </c>
      <c r="I27" s="15" t="s">
        <v>90</v>
      </c>
      <c r="J27" s="15" t="s">
        <v>90</v>
      </c>
      <c r="K27" s="15" t="s">
        <v>90</v>
      </c>
    </row>
    <row r="28" spans="2:11" x14ac:dyDescent="0.25">
      <c r="B28" s="110" t="s">
        <v>83</v>
      </c>
      <c r="C28" s="110"/>
      <c r="D28" s="3" t="s">
        <v>43</v>
      </c>
      <c r="E28" s="3"/>
      <c r="F28" s="3"/>
      <c r="G28" s="15" t="s">
        <v>93</v>
      </c>
      <c r="H28" s="15" t="s">
        <v>93</v>
      </c>
      <c r="I28" s="15" t="s">
        <v>93</v>
      </c>
      <c r="J28" s="15" t="s">
        <v>93</v>
      </c>
      <c r="K28" s="15" t="s">
        <v>93</v>
      </c>
    </row>
    <row r="29" spans="2:11" x14ac:dyDescent="0.25">
      <c r="B29" s="110" t="s">
        <v>97</v>
      </c>
      <c r="C29" s="110"/>
      <c r="D29" s="3" t="s">
        <v>43</v>
      </c>
      <c r="E29" s="3"/>
      <c r="F29" s="3"/>
      <c r="G29" s="15" t="s">
        <v>95</v>
      </c>
      <c r="H29" s="15" t="s">
        <v>95</v>
      </c>
      <c r="I29" s="15" t="s">
        <v>95</v>
      </c>
      <c r="J29" s="15" t="s">
        <v>95</v>
      </c>
      <c r="K29" s="15" t="s">
        <v>95</v>
      </c>
    </row>
    <row r="30" spans="2:11" x14ac:dyDescent="0.25">
      <c r="B30" s="110" t="s">
        <v>79</v>
      </c>
      <c r="C30" s="110"/>
      <c r="D30" s="3"/>
      <c r="E30" s="3"/>
      <c r="F30" s="3"/>
      <c r="G30" s="16"/>
      <c r="H30" s="16"/>
      <c r="I30" s="16"/>
      <c r="J30" s="16"/>
      <c r="K30" s="16"/>
    </row>
    <row r="31" spans="2:11" x14ac:dyDescent="0.25">
      <c r="B31" s="109" t="s">
        <v>5</v>
      </c>
      <c r="C31" s="109"/>
      <c r="D31" s="3" t="s">
        <v>43</v>
      </c>
      <c r="E31" s="3" t="s">
        <v>43</v>
      </c>
    </row>
    <row r="32" spans="2:11" ht="27.75" customHeight="1" x14ac:dyDescent="0.25">
      <c r="B32" s="109" t="s">
        <v>25</v>
      </c>
      <c r="C32" s="109"/>
      <c r="D32" s="3" t="s">
        <v>43</v>
      </c>
      <c r="E32" s="3" t="s">
        <v>43</v>
      </c>
    </row>
    <row r="33" spans="2:11" ht="30.75" customHeight="1" x14ac:dyDescent="0.25">
      <c r="B33" s="109" t="s">
        <v>26</v>
      </c>
      <c r="C33" s="109"/>
      <c r="D33" s="3" t="s">
        <v>43</v>
      </c>
      <c r="E33" s="3" t="s">
        <v>43</v>
      </c>
    </row>
    <row r="34" spans="2:11" ht="231" customHeight="1" x14ac:dyDescent="0.25">
      <c r="B34" s="109" t="s">
        <v>27</v>
      </c>
      <c r="C34" s="109"/>
      <c r="D34" s="5" t="s">
        <v>75</v>
      </c>
      <c r="E34" s="5" t="s">
        <v>78</v>
      </c>
      <c r="G34" s="8"/>
      <c r="H34" s="8"/>
      <c r="I34" s="8"/>
      <c r="J34" s="8"/>
      <c r="K34" s="8"/>
    </row>
  </sheetData>
  <mergeCells count="31">
    <mergeCell ref="D2:E2"/>
    <mergeCell ref="F2:K2"/>
    <mergeCell ref="B23:C23"/>
    <mergeCell ref="B24:C24"/>
    <mergeCell ref="B25:C25"/>
    <mergeCell ref="B17:C17"/>
    <mergeCell ref="B3:C3"/>
    <mergeCell ref="B4:C4"/>
    <mergeCell ref="B5:C5"/>
    <mergeCell ref="B6:C6"/>
    <mergeCell ref="B7:C7"/>
    <mergeCell ref="B8:C8"/>
    <mergeCell ref="B9:B11"/>
    <mergeCell ref="B12:B13"/>
    <mergeCell ref="B14:C14"/>
    <mergeCell ref="B15:C15"/>
    <mergeCell ref="B16:C16"/>
    <mergeCell ref="B32:C32"/>
    <mergeCell ref="B33:C33"/>
    <mergeCell ref="B34:C34"/>
    <mergeCell ref="B18:C18"/>
    <mergeCell ref="B19:C19"/>
    <mergeCell ref="B20:C20"/>
    <mergeCell ref="B21:C21"/>
    <mergeCell ref="B22:C22"/>
    <mergeCell ref="B31:C31"/>
    <mergeCell ref="B26:C26"/>
    <mergeCell ref="B27:C27"/>
    <mergeCell ref="B28:C28"/>
    <mergeCell ref="B29:C29"/>
    <mergeCell ref="B30:C30"/>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datafields!$F$2:$F$3</xm:f>
          </x14:formula1>
          <xm:sqref>G29:K29</xm:sqref>
        </x14:dataValidation>
        <x14:dataValidation type="list" allowBlank="1" showInputMessage="1" showErrorMessage="1">
          <x14:formula1>
            <xm:f>datafields!$A$2:$A$3</xm:f>
          </x14:formula1>
          <xm:sqref>G23:K23</xm:sqref>
        </x14:dataValidation>
        <x14:dataValidation type="list" allowBlank="1" showInputMessage="1" showErrorMessage="1">
          <x14:formula1>
            <xm:f>datafields!$E$2:$E$4</xm:f>
          </x14:formula1>
          <xm:sqref>G28:K28</xm:sqref>
        </x14:dataValidation>
        <x14:dataValidation type="list" allowBlank="1" showInputMessage="1" showErrorMessage="1">
          <x14:formula1>
            <xm:f>datafields!$D$2:$D$4</xm:f>
          </x14:formula1>
          <xm:sqref>G27:K27</xm:sqref>
        </x14:dataValidation>
        <x14:dataValidation type="list" allowBlank="1" showInputMessage="1" showErrorMessage="1">
          <x14:formula1>
            <xm:f>datafields!$C$2:$C$4</xm:f>
          </x14:formula1>
          <xm:sqref>G26:K26</xm:sqref>
        </x14:dataValidation>
        <x14:dataValidation type="list" allowBlank="1" showInputMessage="1" showErrorMessage="1">
          <x14:formula1>
            <xm:f>datafields!$B$2:$B$3</xm:f>
          </x14:formula1>
          <xm:sqref>G24:K25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4"/>
  <sheetViews>
    <sheetView workbookViewId="0">
      <selection activeCell="N34" sqref="N34"/>
    </sheetView>
  </sheetViews>
  <sheetFormatPr defaultRowHeight="15" x14ac:dyDescent="0.25"/>
  <cols>
    <col min="2" max="2" width="18.28515625" customWidth="1"/>
    <col min="3" max="3" width="17.85546875" customWidth="1"/>
    <col min="4" max="4" width="31.5703125" customWidth="1"/>
  </cols>
  <sheetData>
    <row r="2" spans="2:10" s="17" customFormat="1" ht="31.5" customHeight="1" x14ac:dyDescent="0.25">
      <c r="D2" s="19" t="s">
        <v>99</v>
      </c>
      <c r="E2" s="115" t="s">
        <v>106</v>
      </c>
      <c r="F2" s="115"/>
      <c r="G2" s="115"/>
      <c r="H2" s="115"/>
      <c r="I2" s="115"/>
      <c r="J2" s="115"/>
    </row>
    <row r="3" spans="2:10" x14ac:dyDescent="0.25">
      <c r="B3" s="111" t="s">
        <v>12</v>
      </c>
      <c r="C3" s="111"/>
      <c r="D3" s="3" t="s">
        <v>53</v>
      </c>
      <c r="E3" s="9" t="s">
        <v>102</v>
      </c>
      <c r="F3" s="15"/>
      <c r="G3" s="15"/>
      <c r="H3" s="15"/>
      <c r="I3" s="15"/>
      <c r="J3" s="15"/>
    </row>
    <row r="4" spans="2:10" x14ac:dyDescent="0.25">
      <c r="B4" s="111" t="s">
        <v>13</v>
      </c>
      <c r="C4" s="111"/>
      <c r="D4" s="6" t="s">
        <v>29</v>
      </c>
    </row>
    <row r="5" spans="2:10" ht="30" x14ac:dyDescent="0.25">
      <c r="B5" s="111" t="s">
        <v>9</v>
      </c>
      <c r="C5" s="111"/>
      <c r="D5" s="5" t="s">
        <v>76</v>
      </c>
    </row>
    <row r="6" spans="2:10" x14ac:dyDescent="0.25">
      <c r="B6" s="111" t="s">
        <v>14</v>
      </c>
      <c r="C6" s="111"/>
      <c r="D6" s="4">
        <v>100</v>
      </c>
    </row>
    <row r="7" spans="2:10" x14ac:dyDescent="0.25">
      <c r="B7" s="111" t="s">
        <v>10</v>
      </c>
      <c r="C7" s="111"/>
      <c r="D7" s="3">
        <v>3</v>
      </c>
    </row>
    <row r="8" spans="2:10" x14ac:dyDescent="0.25">
      <c r="B8" s="111" t="s">
        <v>11</v>
      </c>
      <c r="C8" s="111"/>
      <c r="D8" s="3" t="s">
        <v>31</v>
      </c>
    </row>
    <row r="9" spans="2:10" x14ac:dyDescent="0.25">
      <c r="B9" s="109" t="s">
        <v>15</v>
      </c>
      <c r="C9" s="2" t="s">
        <v>0</v>
      </c>
      <c r="D9" s="3">
        <v>20</v>
      </c>
    </row>
    <row r="10" spans="2:10" x14ac:dyDescent="0.25">
      <c r="B10" s="109"/>
      <c r="C10" s="2" t="s">
        <v>3</v>
      </c>
      <c r="D10" s="3">
        <v>0.4</v>
      </c>
    </row>
    <row r="11" spans="2:10" ht="30" x14ac:dyDescent="0.25">
      <c r="B11" s="109"/>
      <c r="C11" s="2" t="s">
        <v>8</v>
      </c>
      <c r="D11" s="3" t="s">
        <v>43</v>
      </c>
    </row>
    <row r="12" spans="2:10" x14ac:dyDescent="0.25">
      <c r="B12" s="109" t="s">
        <v>16</v>
      </c>
      <c r="C12" s="1" t="s">
        <v>0</v>
      </c>
      <c r="D12" s="3">
        <v>20</v>
      </c>
    </row>
    <row r="13" spans="2:10" x14ac:dyDescent="0.25">
      <c r="B13" s="109"/>
      <c r="C13" s="1" t="s">
        <v>1</v>
      </c>
      <c r="D13" s="3" t="s">
        <v>43</v>
      </c>
    </row>
    <row r="14" spans="2:10" x14ac:dyDescent="0.25">
      <c r="B14" s="111" t="s">
        <v>17</v>
      </c>
      <c r="C14" s="111"/>
      <c r="D14" s="3" t="s">
        <v>77</v>
      </c>
    </row>
    <row r="15" spans="2:10" x14ac:dyDescent="0.25">
      <c r="B15" s="111" t="s">
        <v>18</v>
      </c>
      <c r="C15" s="111"/>
      <c r="D15" s="3" t="s">
        <v>43</v>
      </c>
    </row>
    <row r="16" spans="2:10" x14ac:dyDescent="0.25">
      <c r="B16" s="109" t="s">
        <v>4</v>
      </c>
      <c r="C16" s="109"/>
      <c r="D16" s="3" t="s">
        <v>43</v>
      </c>
    </row>
    <row r="17" spans="2:10" x14ac:dyDescent="0.25">
      <c r="B17" s="111" t="s">
        <v>19</v>
      </c>
      <c r="C17" s="111"/>
      <c r="D17" s="3" t="s">
        <v>43</v>
      </c>
    </row>
    <row r="18" spans="2:10" x14ac:dyDescent="0.25">
      <c r="B18" s="111" t="s">
        <v>20</v>
      </c>
      <c r="C18" s="111"/>
      <c r="D18" s="3">
        <v>4</v>
      </c>
      <c r="F18" s="20" t="s">
        <v>107</v>
      </c>
      <c r="G18" s="20" t="s">
        <v>107</v>
      </c>
      <c r="H18" s="20" t="s">
        <v>107</v>
      </c>
      <c r="I18" s="20" t="s">
        <v>107</v>
      </c>
      <c r="J18" s="20" t="s">
        <v>107</v>
      </c>
    </row>
    <row r="19" spans="2:10" x14ac:dyDescent="0.25">
      <c r="B19" s="111" t="s">
        <v>22</v>
      </c>
      <c r="C19" s="111"/>
      <c r="D19" s="3">
        <v>1200</v>
      </c>
      <c r="F19" s="20" t="s">
        <v>107</v>
      </c>
      <c r="G19" s="20" t="s">
        <v>107</v>
      </c>
      <c r="H19" s="20" t="s">
        <v>107</v>
      </c>
      <c r="I19" s="20" t="s">
        <v>107</v>
      </c>
      <c r="J19" s="20" t="s">
        <v>107</v>
      </c>
    </row>
    <row r="20" spans="2:10" x14ac:dyDescent="0.25">
      <c r="B20" s="111" t="s">
        <v>21</v>
      </c>
      <c r="C20" s="111"/>
      <c r="D20" s="3">
        <v>1100</v>
      </c>
      <c r="F20" s="20" t="s">
        <v>107</v>
      </c>
      <c r="G20" s="20" t="s">
        <v>107</v>
      </c>
      <c r="H20" s="20" t="s">
        <v>107</v>
      </c>
      <c r="I20" s="20" t="s">
        <v>107</v>
      </c>
      <c r="J20" s="20" t="s">
        <v>107</v>
      </c>
    </row>
    <row r="21" spans="2:10" x14ac:dyDescent="0.25">
      <c r="B21" s="111" t="s">
        <v>23</v>
      </c>
      <c r="C21" s="111"/>
      <c r="D21" s="3">
        <v>1300</v>
      </c>
      <c r="F21" s="20" t="s">
        <v>107</v>
      </c>
      <c r="G21" s="20" t="s">
        <v>107</v>
      </c>
      <c r="H21" s="20" t="s">
        <v>107</v>
      </c>
      <c r="I21" s="20" t="s">
        <v>107</v>
      </c>
      <c r="J21" s="20" t="s">
        <v>107</v>
      </c>
    </row>
    <row r="22" spans="2:10" x14ac:dyDescent="0.25">
      <c r="B22" s="111" t="s">
        <v>24</v>
      </c>
      <c r="C22" s="111"/>
      <c r="D22" s="3">
        <v>550</v>
      </c>
      <c r="F22" s="20" t="s">
        <v>107</v>
      </c>
      <c r="G22" s="20" t="s">
        <v>107</v>
      </c>
      <c r="H22" s="20" t="s">
        <v>107</v>
      </c>
      <c r="I22" s="20" t="s">
        <v>107</v>
      </c>
      <c r="J22" s="20" t="s">
        <v>107</v>
      </c>
    </row>
    <row r="23" spans="2:10" x14ac:dyDescent="0.25">
      <c r="B23" s="110" t="s">
        <v>105</v>
      </c>
      <c r="C23" s="110"/>
      <c r="D23" s="3"/>
      <c r="E23" s="3"/>
      <c r="F23" s="15" t="s">
        <v>103</v>
      </c>
      <c r="G23" s="15" t="s">
        <v>104</v>
      </c>
      <c r="H23" s="15" t="s">
        <v>104</v>
      </c>
      <c r="I23" s="15" t="s">
        <v>103</v>
      </c>
      <c r="J23" s="15" t="s">
        <v>103</v>
      </c>
    </row>
    <row r="24" spans="2:10" x14ac:dyDescent="0.25">
      <c r="B24" s="110" t="s">
        <v>80</v>
      </c>
      <c r="C24" s="110"/>
      <c r="D24" s="3"/>
      <c r="E24" s="3"/>
      <c r="F24" s="15" t="s">
        <v>85</v>
      </c>
      <c r="G24" s="15" t="s">
        <v>85</v>
      </c>
      <c r="H24" s="15" t="s">
        <v>85</v>
      </c>
      <c r="I24" s="15" t="s">
        <v>85</v>
      </c>
      <c r="J24" s="15" t="s">
        <v>85</v>
      </c>
    </row>
    <row r="25" spans="2:10" x14ac:dyDescent="0.25">
      <c r="B25" s="110" t="s">
        <v>81</v>
      </c>
      <c r="C25" s="110"/>
      <c r="D25" s="3"/>
      <c r="E25" s="3"/>
      <c r="F25" s="15" t="s">
        <v>85</v>
      </c>
      <c r="G25" s="15" t="s">
        <v>85</v>
      </c>
      <c r="H25" s="15" t="s">
        <v>85</v>
      </c>
      <c r="I25" s="15" t="s">
        <v>85</v>
      </c>
      <c r="J25" s="15" t="s">
        <v>85</v>
      </c>
    </row>
    <row r="26" spans="2:10" x14ac:dyDescent="0.25">
      <c r="B26" s="110" t="s">
        <v>86</v>
      </c>
      <c r="C26" s="110"/>
      <c r="D26" s="3"/>
      <c r="E26" s="3"/>
      <c r="F26" s="15" t="s">
        <v>87</v>
      </c>
      <c r="G26" s="15" t="s">
        <v>87</v>
      </c>
      <c r="H26" s="15" t="s">
        <v>87</v>
      </c>
      <c r="I26" s="15" t="s">
        <v>87</v>
      </c>
      <c r="J26" s="15" t="s">
        <v>87</v>
      </c>
    </row>
    <row r="27" spans="2:10" x14ac:dyDescent="0.25">
      <c r="B27" s="110" t="s">
        <v>82</v>
      </c>
      <c r="C27" s="110"/>
      <c r="D27" s="3"/>
      <c r="E27" s="3"/>
      <c r="F27" s="15" t="s">
        <v>90</v>
      </c>
      <c r="G27" s="15" t="s">
        <v>90</v>
      </c>
      <c r="H27" s="15" t="s">
        <v>90</v>
      </c>
      <c r="I27" s="15" t="s">
        <v>90</v>
      </c>
      <c r="J27" s="15" t="s">
        <v>90</v>
      </c>
    </row>
    <row r="28" spans="2:10" x14ac:dyDescent="0.25">
      <c r="B28" s="110" t="s">
        <v>83</v>
      </c>
      <c r="C28" s="110"/>
      <c r="D28" s="3" t="s">
        <v>43</v>
      </c>
      <c r="E28" s="3"/>
      <c r="F28" s="15" t="s">
        <v>93</v>
      </c>
      <c r="G28" s="15" t="s">
        <v>93</v>
      </c>
      <c r="H28" s="15" t="s">
        <v>93</v>
      </c>
      <c r="I28" s="15" t="s">
        <v>93</v>
      </c>
      <c r="J28" s="15" t="s">
        <v>93</v>
      </c>
    </row>
    <row r="29" spans="2:10" x14ac:dyDescent="0.25">
      <c r="B29" s="110" t="s">
        <v>97</v>
      </c>
      <c r="C29" s="110"/>
      <c r="D29" s="3" t="s">
        <v>43</v>
      </c>
      <c r="E29" s="3"/>
      <c r="F29" s="15" t="s">
        <v>95</v>
      </c>
      <c r="G29" s="15" t="s">
        <v>95</v>
      </c>
      <c r="H29" s="15" t="s">
        <v>95</v>
      </c>
      <c r="I29" s="15" t="s">
        <v>95</v>
      </c>
      <c r="J29" s="15" t="s">
        <v>95</v>
      </c>
    </row>
    <row r="30" spans="2:10" x14ac:dyDescent="0.25">
      <c r="B30" s="110" t="s">
        <v>79</v>
      </c>
      <c r="C30" s="110"/>
      <c r="D30" s="3"/>
      <c r="E30" s="3"/>
      <c r="F30" s="16"/>
      <c r="G30" s="16"/>
      <c r="H30" s="16"/>
      <c r="I30" s="16"/>
      <c r="J30" s="16"/>
    </row>
    <row r="31" spans="2:10" x14ac:dyDescent="0.25">
      <c r="B31" s="109" t="s">
        <v>5</v>
      </c>
      <c r="C31" s="109"/>
      <c r="D31" s="3" t="s">
        <v>43</v>
      </c>
    </row>
    <row r="32" spans="2:10" x14ac:dyDescent="0.25">
      <c r="B32" s="109" t="s">
        <v>25</v>
      </c>
      <c r="C32" s="109"/>
      <c r="D32" s="3" t="s">
        <v>43</v>
      </c>
    </row>
    <row r="33" spans="2:10" x14ac:dyDescent="0.25">
      <c r="B33" s="109" t="s">
        <v>26</v>
      </c>
      <c r="C33" s="109"/>
      <c r="D33" s="3" t="s">
        <v>43</v>
      </c>
    </row>
    <row r="34" spans="2:10" ht="135" x14ac:dyDescent="0.25">
      <c r="B34" s="109" t="s">
        <v>27</v>
      </c>
      <c r="C34" s="109"/>
      <c r="D34" s="5" t="s">
        <v>78</v>
      </c>
      <c r="F34" s="8"/>
      <c r="G34" s="8"/>
      <c r="H34" s="8"/>
      <c r="I34" s="8"/>
      <c r="J34" s="8"/>
    </row>
  </sheetData>
  <mergeCells count="30">
    <mergeCell ref="E2:J2"/>
    <mergeCell ref="B23:C23"/>
    <mergeCell ref="B24:C24"/>
    <mergeCell ref="B25:C25"/>
    <mergeCell ref="B17:C17"/>
    <mergeCell ref="B3:C3"/>
    <mergeCell ref="B4:C4"/>
    <mergeCell ref="B5:C5"/>
    <mergeCell ref="B6:C6"/>
    <mergeCell ref="B7:C7"/>
    <mergeCell ref="B8:C8"/>
    <mergeCell ref="B9:B11"/>
    <mergeCell ref="B12:B13"/>
    <mergeCell ref="B14:C14"/>
    <mergeCell ref="B15:C15"/>
    <mergeCell ref="B16:C16"/>
    <mergeCell ref="B32:C32"/>
    <mergeCell ref="B33:C33"/>
    <mergeCell ref="B34:C34"/>
    <mergeCell ref="B18:C18"/>
    <mergeCell ref="B19:C19"/>
    <mergeCell ref="B20:C20"/>
    <mergeCell ref="B21:C21"/>
    <mergeCell ref="B22:C22"/>
    <mergeCell ref="B31:C31"/>
    <mergeCell ref="B26:C26"/>
    <mergeCell ref="B27:C27"/>
    <mergeCell ref="B28:C28"/>
    <mergeCell ref="B29:C29"/>
    <mergeCell ref="B30:C30"/>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datafields!$F$2:$F$3</xm:f>
          </x14:formula1>
          <xm:sqref>F29:J29</xm:sqref>
        </x14:dataValidation>
        <x14:dataValidation type="list" allowBlank="1" showInputMessage="1" showErrorMessage="1">
          <x14:formula1>
            <xm:f>datafields!$A$2:$A$3</xm:f>
          </x14:formula1>
          <xm:sqref>F23:J23</xm:sqref>
        </x14:dataValidation>
        <x14:dataValidation type="list" allowBlank="1" showInputMessage="1" showErrorMessage="1">
          <x14:formula1>
            <xm:f>datafields!$E$2:$E$4</xm:f>
          </x14:formula1>
          <xm:sqref>F28:J28</xm:sqref>
        </x14:dataValidation>
        <x14:dataValidation type="list" allowBlank="1" showInputMessage="1" showErrorMessage="1">
          <x14:formula1>
            <xm:f>datafields!$D$2:$D$4</xm:f>
          </x14:formula1>
          <xm:sqref>F27:J27</xm:sqref>
        </x14:dataValidation>
        <x14:dataValidation type="list" allowBlank="1" showInputMessage="1" showErrorMessage="1">
          <x14:formula1>
            <xm:f>datafields!$C$2:$C$4</xm:f>
          </x14:formula1>
          <xm:sqref>F26:J26</xm:sqref>
        </x14:dataValidation>
        <x14:dataValidation type="list" allowBlank="1" showInputMessage="1" showErrorMessage="1">
          <x14:formula1>
            <xm:f>datafields!$B$2:$B$3</xm:f>
          </x14:formula1>
          <xm:sqref>F24:J25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5"/>
  <sheetViews>
    <sheetView topLeftCell="A16" workbookViewId="0">
      <selection activeCell="K34" sqref="K34"/>
    </sheetView>
  </sheetViews>
  <sheetFormatPr defaultRowHeight="15" x14ac:dyDescent="0.25"/>
  <cols>
    <col min="1" max="1" width="2" customWidth="1"/>
    <col min="2" max="2" width="6.5703125" customWidth="1"/>
    <col min="3" max="3" width="15.140625" customWidth="1"/>
    <col min="4" max="4" width="24.7109375" customWidth="1"/>
    <col min="5" max="5" width="20.28515625" customWidth="1"/>
    <col min="6" max="6" width="14" bestFit="1" customWidth="1"/>
    <col min="7" max="7" width="13.28515625" hidden="1" customWidth="1"/>
    <col min="8" max="8" width="14" hidden="1" customWidth="1"/>
    <col min="9" max="9" width="10.42578125" customWidth="1"/>
    <col min="10" max="10" width="13.140625" customWidth="1"/>
    <col min="11" max="11" width="11.7109375" customWidth="1"/>
    <col min="12" max="12" width="15.85546875" customWidth="1"/>
    <col min="13" max="13" width="8.140625" customWidth="1"/>
    <col min="14" max="14" width="8.7109375" customWidth="1"/>
    <col min="15" max="15" width="10.7109375" customWidth="1"/>
    <col min="16" max="16" width="14.85546875" customWidth="1"/>
    <col min="17" max="17" width="17" bestFit="1" customWidth="1"/>
  </cols>
  <sheetData>
    <row r="2" spans="2:17" s="97" customFormat="1" x14ac:dyDescent="0.25">
      <c r="B2" s="96" t="s">
        <v>194</v>
      </c>
      <c r="K2" s="98"/>
    </row>
    <row r="4" spans="2:17" ht="16.5" thickBot="1" x14ac:dyDescent="0.3">
      <c r="B4" s="128" t="s">
        <v>125</v>
      </c>
      <c r="C4" s="129"/>
      <c r="D4" s="129"/>
      <c r="E4" s="129"/>
      <c r="F4" s="129"/>
      <c r="G4" s="129"/>
      <c r="H4" s="129"/>
      <c r="I4" s="129"/>
      <c r="J4" s="129"/>
      <c r="K4" s="129"/>
      <c r="L4" s="129"/>
      <c r="M4" s="129"/>
      <c r="N4" s="129"/>
      <c r="O4" s="129"/>
      <c r="P4" s="129"/>
      <c r="Q4" s="129"/>
    </row>
    <row r="5" spans="2:17" x14ac:dyDescent="0.25">
      <c r="B5" s="130" t="s">
        <v>126</v>
      </c>
      <c r="C5" s="132" t="s">
        <v>127</v>
      </c>
      <c r="D5" s="134" t="s">
        <v>128</v>
      </c>
      <c r="E5" s="134" t="s">
        <v>129</v>
      </c>
      <c r="F5" s="134" t="s">
        <v>130</v>
      </c>
      <c r="G5" s="134"/>
      <c r="H5" s="124" t="s">
        <v>131</v>
      </c>
      <c r="I5" s="136" t="s">
        <v>132</v>
      </c>
      <c r="J5" s="136" t="s">
        <v>133</v>
      </c>
      <c r="K5" s="138" t="s">
        <v>134</v>
      </c>
      <c r="L5" s="139"/>
      <c r="M5" s="122" t="s">
        <v>135</v>
      </c>
      <c r="N5" s="124" t="s">
        <v>4</v>
      </c>
      <c r="O5" s="124" t="s">
        <v>136</v>
      </c>
      <c r="P5" s="124" t="s">
        <v>137</v>
      </c>
      <c r="Q5" s="126" t="s">
        <v>5</v>
      </c>
    </row>
    <row r="6" spans="2:17" ht="30.75" thickBot="1" x14ac:dyDescent="0.3">
      <c r="B6" s="131"/>
      <c r="C6" s="133"/>
      <c r="D6" s="135"/>
      <c r="E6" s="135"/>
      <c r="F6" s="24" t="s">
        <v>0</v>
      </c>
      <c r="G6" s="24" t="s">
        <v>1</v>
      </c>
      <c r="H6" s="125"/>
      <c r="I6" s="137"/>
      <c r="J6" s="137"/>
      <c r="K6" s="25" t="s">
        <v>0</v>
      </c>
      <c r="L6" s="26" t="s">
        <v>3</v>
      </c>
      <c r="M6" s="123"/>
      <c r="N6" s="125"/>
      <c r="O6" s="125"/>
      <c r="P6" s="125"/>
      <c r="Q6" s="127"/>
    </row>
    <row r="7" spans="2:17" x14ac:dyDescent="0.25">
      <c r="B7" s="27"/>
      <c r="C7" s="28" t="s">
        <v>138</v>
      </c>
      <c r="D7" s="29" t="s">
        <v>139</v>
      </c>
      <c r="E7" s="29" t="s">
        <v>140</v>
      </c>
      <c r="F7" s="29"/>
      <c r="G7" s="29"/>
      <c r="H7" s="29"/>
      <c r="I7" s="29"/>
      <c r="J7" s="29">
        <v>250</v>
      </c>
      <c r="K7" s="30" t="s">
        <v>141</v>
      </c>
      <c r="L7" s="31" t="s">
        <v>142</v>
      </c>
      <c r="M7" s="32"/>
      <c r="N7" s="33" t="s">
        <v>143</v>
      </c>
      <c r="O7" s="34">
        <v>0.04</v>
      </c>
      <c r="P7" s="33" t="s">
        <v>144</v>
      </c>
      <c r="Q7" s="35" t="s">
        <v>145</v>
      </c>
    </row>
    <row r="8" spans="2:17" x14ac:dyDescent="0.25">
      <c r="B8" s="36">
        <v>1</v>
      </c>
      <c r="C8" s="37" t="s">
        <v>146</v>
      </c>
      <c r="D8" s="38" t="s">
        <v>139</v>
      </c>
      <c r="E8" s="38" t="s">
        <v>140</v>
      </c>
      <c r="F8" s="38" t="s">
        <v>147</v>
      </c>
      <c r="G8" s="38" t="s">
        <v>148</v>
      </c>
      <c r="H8" s="38" t="s">
        <v>149</v>
      </c>
      <c r="I8" s="38">
        <v>1.1000000000000001</v>
      </c>
      <c r="J8" s="38">
        <v>400</v>
      </c>
      <c r="K8" s="38" t="s">
        <v>141</v>
      </c>
      <c r="L8" s="39" t="s">
        <v>142</v>
      </c>
      <c r="M8" s="40" t="s">
        <v>6</v>
      </c>
      <c r="N8" s="41" t="s">
        <v>143</v>
      </c>
      <c r="O8" s="42">
        <v>0.04</v>
      </c>
      <c r="P8" s="41" t="s">
        <v>150</v>
      </c>
      <c r="Q8" s="43" t="s">
        <v>145</v>
      </c>
    </row>
    <row r="9" spans="2:17" x14ac:dyDescent="0.25">
      <c r="B9" s="36">
        <v>1.1000000000000001</v>
      </c>
      <c r="C9" s="37" t="s">
        <v>151</v>
      </c>
      <c r="D9" s="38" t="s">
        <v>139</v>
      </c>
      <c r="E9" s="38" t="s">
        <v>140</v>
      </c>
      <c r="F9" s="38" t="s">
        <v>147</v>
      </c>
      <c r="G9" s="38" t="s">
        <v>148</v>
      </c>
      <c r="H9" s="38" t="s">
        <v>149</v>
      </c>
      <c r="I9" s="38">
        <v>1.1000000000000001</v>
      </c>
      <c r="J9" s="38">
        <v>1000</v>
      </c>
      <c r="K9" s="38" t="s">
        <v>141</v>
      </c>
      <c r="L9" s="39" t="s">
        <v>142</v>
      </c>
      <c r="M9" s="40" t="s">
        <v>6</v>
      </c>
      <c r="N9" s="41" t="s">
        <v>143</v>
      </c>
      <c r="O9" s="42">
        <v>0.06</v>
      </c>
      <c r="P9" s="41" t="s">
        <v>150</v>
      </c>
      <c r="Q9" s="44" t="s">
        <v>145</v>
      </c>
    </row>
    <row r="10" spans="2:17" x14ac:dyDescent="0.25">
      <c r="B10" s="45">
        <v>1.2</v>
      </c>
      <c r="C10" s="46" t="s">
        <v>152</v>
      </c>
      <c r="D10" s="47" t="s">
        <v>153</v>
      </c>
      <c r="E10" s="47" t="s">
        <v>140</v>
      </c>
      <c r="F10" s="47" t="s">
        <v>147</v>
      </c>
      <c r="G10" s="47" t="s">
        <v>148</v>
      </c>
      <c r="H10" s="47" t="s">
        <v>149</v>
      </c>
      <c r="I10" s="47">
        <v>1.1000000000000001</v>
      </c>
      <c r="J10" s="47">
        <v>3150</v>
      </c>
      <c r="K10" s="47" t="s">
        <v>141</v>
      </c>
      <c r="L10" s="48" t="s">
        <v>154</v>
      </c>
      <c r="M10" s="49" t="s">
        <v>6</v>
      </c>
      <c r="N10" s="50" t="s">
        <v>143</v>
      </c>
      <c r="O10" s="51">
        <v>0.06</v>
      </c>
      <c r="P10" s="50" t="s">
        <v>150</v>
      </c>
      <c r="Q10" s="43" t="s">
        <v>145</v>
      </c>
    </row>
    <row r="11" spans="2:17" x14ac:dyDescent="0.25">
      <c r="B11" s="52">
        <v>2</v>
      </c>
      <c r="C11" s="53" t="s">
        <v>155</v>
      </c>
      <c r="D11" s="54" t="s">
        <v>156</v>
      </c>
      <c r="E11" s="54" t="s">
        <v>157</v>
      </c>
      <c r="F11" s="54" t="s">
        <v>147</v>
      </c>
      <c r="G11" s="54" t="s">
        <v>148</v>
      </c>
      <c r="H11" s="54" t="s">
        <v>149</v>
      </c>
      <c r="I11" s="54">
        <v>1.2</v>
      </c>
      <c r="J11" s="54">
        <v>1250</v>
      </c>
      <c r="K11" s="54">
        <v>20</v>
      </c>
      <c r="L11" s="55" t="s">
        <v>158</v>
      </c>
      <c r="M11" s="56" t="s">
        <v>6</v>
      </c>
      <c r="N11" s="57" t="s">
        <v>7</v>
      </c>
      <c r="O11" s="57">
        <v>0.06</v>
      </c>
      <c r="P11" s="58" t="s">
        <v>159</v>
      </c>
      <c r="Q11" s="59" t="s">
        <v>160</v>
      </c>
    </row>
    <row r="12" spans="2:17" x14ac:dyDescent="0.25">
      <c r="B12" s="60">
        <v>2.1</v>
      </c>
      <c r="C12" s="61" t="s">
        <v>151</v>
      </c>
      <c r="D12" s="62" t="s">
        <v>156</v>
      </c>
      <c r="E12" s="62" t="s">
        <v>157</v>
      </c>
      <c r="F12" s="62" t="s">
        <v>147</v>
      </c>
      <c r="G12" s="62" t="s">
        <v>148</v>
      </c>
      <c r="H12" s="62" t="s">
        <v>149</v>
      </c>
      <c r="I12" s="62">
        <v>1.2</v>
      </c>
      <c r="J12" s="62">
        <v>3150</v>
      </c>
      <c r="K12" s="62">
        <v>20</v>
      </c>
      <c r="L12" s="63" t="s">
        <v>161</v>
      </c>
      <c r="M12" s="56" t="s">
        <v>6</v>
      </c>
      <c r="N12" s="57" t="s">
        <v>7</v>
      </c>
      <c r="O12" s="57">
        <v>0.06</v>
      </c>
      <c r="P12" s="58" t="s">
        <v>159</v>
      </c>
      <c r="Q12" s="59" t="s">
        <v>160</v>
      </c>
    </row>
    <row r="13" spans="2:17" x14ac:dyDescent="0.25">
      <c r="B13" s="52">
        <v>2.2000000000000002</v>
      </c>
      <c r="C13" s="53" t="s">
        <v>138</v>
      </c>
      <c r="D13" s="54" t="s">
        <v>156</v>
      </c>
      <c r="E13" s="54" t="s">
        <v>157</v>
      </c>
      <c r="F13" s="54" t="s">
        <v>147</v>
      </c>
      <c r="G13" s="54" t="s">
        <v>148</v>
      </c>
      <c r="H13" s="54" t="s">
        <v>149</v>
      </c>
      <c r="I13" s="54">
        <v>1.2</v>
      </c>
      <c r="J13" s="54">
        <v>400</v>
      </c>
      <c r="K13" s="54">
        <v>20</v>
      </c>
      <c r="L13" s="55" t="s">
        <v>162</v>
      </c>
      <c r="M13" s="56" t="s">
        <v>6</v>
      </c>
      <c r="N13" s="57" t="s">
        <v>7</v>
      </c>
      <c r="O13" s="57" t="s">
        <v>163</v>
      </c>
      <c r="P13" s="58" t="s">
        <v>159</v>
      </c>
      <c r="Q13" s="59" t="s">
        <v>160</v>
      </c>
    </row>
    <row r="14" spans="2:17" x14ac:dyDescent="0.25">
      <c r="B14" s="36">
        <v>3</v>
      </c>
      <c r="C14" s="37" t="s">
        <v>155</v>
      </c>
      <c r="D14" s="38" t="s">
        <v>164</v>
      </c>
      <c r="E14" s="38" t="s">
        <v>165</v>
      </c>
      <c r="F14" s="38" t="s">
        <v>147</v>
      </c>
      <c r="G14" s="38" t="s">
        <v>148</v>
      </c>
      <c r="H14" s="38" t="s">
        <v>166</v>
      </c>
      <c r="I14" s="38">
        <v>1.6</v>
      </c>
      <c r="J14" s="38">
        <v>100</v>
      </c>
      <c r="K14" s="38" t="s">
        <v>141</v>
      </c>
      <c r="L14" s="39" t="s">
        <v>142</v>
      </c>
      <c r="M14" s="40" t="s">
        <v>6</v>
      </c>
      <c r="N14" s="41" t="s">
        <v>167</v>
      </c>
      <c r="O14" s="42">
        <v>0.04</v>
      </c>
      <c r="P14" s="41" t="s">
        <v>150</v>
      </c>
      <c r="Q14" s="44" t="s">
        <v>145</v>
      </c>
    </row>
    <row r="15" spans="2:17" x14ac:dyDescent="0.25">
      <c r="B15" s="45">
        <v>3.1</v>
      </c>
      <c r="C15" s="46" t="s">
        <v>151</v>
      </c>
      <c r="D15" s="47" t="s">
        <v>164</v>
      </c>
      <c r="E15" s="47" t="s">
        <v>165</v>
      </c>
      <c r="F15" s="47" t="s">
        <v>2</v>
      </c>
      <c r="G15" s="47" t="s">
        <v>148</v>
      </c>
      <c r="H15" s="47" t="s">
        <v>166</v>
      </c>
      <c r="I15" s="47">
        <v>1.6</v>
      </c>
      <c r="J15" s="47">
        <v>315</v>
      </c>
      <c r="K15" s="47" t="s">
        <v>141</v>
      </c>
      <c r="L15" s="48" t="s">
        <v>142</v>
      </c>
      <c r="M15" s="49" t="s">
        <v>6</v>
      </c>
      <c r="N15" s="50" t="s">
        <v>143</v>
      </c>
      <c r="O15" s="51">
        <v>0.04</v>
      </c>
      <c r="P15" s="50" t="s">
        <v>150</v>
      </c>
      <c r="Q15" s="43" t="s">
        <v>145</v>
      </c>
    </row>
    <row r="16" spans="2:17" x14ac:dyDescent="0.25">
      <c r="B16" s="27">
        <v>3.2</v>
      </c>
      <c r="C16" s="64" t="s">
        <v>138</v>
      </c>
      <c r="D16" s="29" t="s">
        <v>164</v>
      </c>
      <c r="E16" s="29" t="s">
        <v>165</v>
      </c>
      <c r="F16" s="29" t="s">
        <v>2</v>
      </c>
      <c r="G16" s="29" t="s">
        <v>148</v>
      </c>
      <c r="H16" s="29" t="s">
        <v>166</v>
      </c>
      <c r="I16" s="29">
        <v>1.6</v>
      </c>
      <c r="J16" s="29">
        <v>25</v>
      </c>
      <c r="K16" s="29" t="s">
        <v>168</v>
      </c>
      <c r="L16" s="31" t="s">
        <v>142</v>
      </c>
      <c r="M16" s="32" t="s">
        <v>6</v>
      </c>
      <c r="N16" s="33" t="s">
        <v>143</v>
      </c>
      <c r="O16" s="34">
        <v>0.04</v>
      </c>
      <c r="P16" s="33" t="s">
        <v>169</v>
      </c>
      <c r="Q16" s="35" t="s">
        <v>145</v>
      </c>
    </row>
    <row r="17" spans="2:17" ht="15.75" thickBot="1" x14ac:dyDescent="0.3">
      <c r="B17" s="65">
        <v>3.2</v>
      </c>
      <c r="C17" s="66" t="s">
        <v>170</v>
      </c>
      <c r="D17" s="67" t="s">
        <v>171</v>
      </c>
      <c r="E17" s="67" t="s">
        <v>165</v>
      </c>
      <c r="F17" s="67" t="s">
        <v>2</v>
      </c>
      <c r="G17" s="67" t="s">
        <v>148</v>
      </c>
      <c r="H17" s="67" t="s">
        <v>166</v>
      </c>
      <c r="I17" s="67">
        <v>1.6</v>
      </c>
      <c r="J17" s="67">
        <v>50</v>
      </c>
      <c r="K17" s="67" t="s">
        <v>168</v>
      </c>
      <c r="L17" s="68" t="s">
        <v>172</v>
      </c>
      <c r="M17" s="69" t="s">
        <v>6</v>
      </c>
      <c r="N17" s="70" t="s">
        <v>143</v>
      </c>
      <c r="O17" s="71" t="s">
        <v>173</v>
      </c>
      <c r="P17" s="70" t="s">
        <v>169</v>
      </c>
      <c r="Q17" s="72" t="s">
        <v>145</v>
      </c>
    </row>
    <row r="18" spans="2:17" x14ac:dyDescent="0.25">
      <c r="B18" s="73">
        <v>4</v>
      </c>
      <c r="C18" s="74" t="s">
        <v>155</v>
      </c>
      <c r="D18" s="75" t="s">
        <v>174</v>
      </c>
      <c r="E18" s="75" t="s">
        <v>165</v>
      </c>
      <c r="F18" s="75" t="s">
        <v>175</v>
      </c>
      <c r="G18" s="75" t="s">
        <v>2</v>
      </c>
      <c r="H18" s="75" t="s">
        <v>176</v>
      </c>
      <c r="I18" s="75">
        <v>1.4</v>
      </c>
      <c r="J18" s="76">
        <v>25000</v>
      </c>
      <c r="K18" s="76">
        <v>33</v>
      </c>
      <c r="L18" s="77">
        <v>11</v>
      </c>
      <c r="M18" s="78" t="s">
        <v>177</v>
      </c>
      <c r="N18" s="76" t="s">
        <v>178</v>
      </c>
      <c r="O18" s="79">
        <v>0.08</v>
      </c>
      <c r="P18" s="76" t="s">
        <v>179</v>
      </c>
      <c r="Q18" s="77" t="s">
        <v>180</v>
      </c>
    </row>
    <row r="19" spans="2:17" x14ac:dyDescent="0.25">
      <c r="B19" s="52">
        <v>4.0999999999999996</v>
      </c>
      <c r="C19" s="53" t="s">
        <v>151</v>
      </c>
      <c r="D19" s="54" t="s">
        <v>174</v>
      </c>
      <c r="E19" s="54" t="s">
        <v>165</v>
      </c>
      <c r="F19" s="54" t="s">
        <v>175</v>
      </c>
      <c r="G19" s="54" t="s">
        <v>2</v>
      </c>
      <c r="H19" s="54" t="s">
        <v>176</v>
      </c>
      <c r="I19" s="54">
        <v>1.4</v>
      </c>
      <c r="J19" s="58">
        <v>31500</v>
      </c>
      <c r="K19" s="58">
        <v>33</v>
      </c>
      <c r="L19" s="59">
        <v>11</v>
      </c>
      <c r="M19" s="80" t="s">
        <v>177</v>
      </c>
      <c r="N19" s="58" t="s">
        <v>178</v>
      </c>
      <c r="O19" s="57">
        <v>0.1</v>
      </c>
      <c r="P19" s="58" t="s">
        <v>179</v>
      </c>
      <c r="Q19" s="59" t="s">
        <v>180</v>
      </c>
    </row>
    <row r="20" spans="2:17" x14ac:dyDescent="0.25">
      <c r="B20" s="60">
        <v>4.2</v>
      </c>
      <c r="C20" s="61" t="s">
        <v>138</v>
      </c>
      <c r="D20" s="62" t="s">
        <v>174</v>
      </c>
      <c r="E20" s="62" t="s">
        <v>165</v>
      </c>
      <c r="F20" s="62" t="s">
        <v>175</v>
      </c>
      <c r="G20" s="62" t="s">
        <v>2</v>
      </c>
      <c r="H20" s="62" t="s">
        <v>176</v>
      </c>
      <c r="I20" s="62">
        <v>1.4</v>
      </c>
      <c r="J20" s="81">
        <v>6300</v>
      </c>
      <c r="K20" s="81">
        <v>33</v>
      </c>
      <c r="L20" s="82">
        <v>11</v>
      </c>
      <c r="M20" s="83" t="s">
        <v>177</v>
      </c>
      <c r="N20" s="84" t="s">
        <v>178</v>
      </c>
      <c r="O20" s="85">
        <v>7.0000000000000007E-2</v>
      </c>
      <c r="P20" s="81" t="s">
        <v>179</v>
      </c>
      <c r="Q20" s="82" t="s">
        <v>180</v>
      </c>
    </row>
    <row r="21" spans="2:17" x14ac:dyDescent="0.25">
      <c r="B21" s="36">
        <v>5</v>
      </c>
      <c r="C21" s="37" t="s">
        <v>155</v>
      </c>
      <c r="D21" s="38" t="s">
        <v>174</v>
      </c>
      <c r="E21" s="38" t="s">
        <v>157</v>
      </c>
      <c r="F21" s="38" t="s">
        <v>175</v>
      </c>
      <c r="G21" s="38" t="s">
        <v>2</v>
      </c>
      <c r="H21" s="38" t="s">
        <v>176</v>
      </c>
      <c r="I21" s="38">
        <v>1.5</v>
      </c>
      <c r="J21" s="50">
        <v>4000</v>
      </c>
      <c r="K21" s="50">
        <v>30</v>
      </c>
      <c r="L21" s="86">
        <v>0.69</v>
      </c>
      <c r="M21" s="87" t="s">
        <v>6</v>
      </c>
      <c r="N21" s="42" t="s">
        <v>7</v>
      </c>
      <c r="O21" s="42">
        <v>0.08</v>
      </c>
      <c r="P21" s="41" t="s">
        <v>179</v>
      </c>
      <c r="Q21" s="44" t="s">
        <v>180</v>
      </c>
    </row>
    <row r="22" spans="2:17" x14ac:dyDescent="0.25">
      <c r="B22" s="45">
        <v>5.0999999999999996</v>
      </c>
      <c r="C22" s="46" t="s">
        <v>151</v>
      </c>
      <c r="D22" s="47" t="s">
        <v>174</v>
      </c>
      <c r="E22" s="47" t="s">
        <v>157</v>
      </c>
      <c r="F22" s="47" t="s">
        <v>175</v>
      </c>
      <c r="G22" s="47" t="s">
        <v>2</v>
      </c>
      <c r="H22" s="47" t="s">
        <v>176</v>
      </c>
      <c r="I22" s="47">
        <v>1.5</v>
      </c>
      <c r="J22" s="50">
        <v>16000</v>
      </c>
      <c r="K22" s="50">
        <v>30</v>
      </c>
      <c r="L22" s="43" t="s">
        <v>181</v>
      </c>
      <c r="M22" s="87" t="s">
        <v>6</v>
      </c>
      <c r="N22" s="42" t="s">
        <v>7</v>
      </c>
      <c r="O22" s="42" t="s">
        <v>182</v>
      </c>
      <c r="P22" s="41" t="s">
        <v>179</v>
      </c>
      <c r="Q22" s="44" t="s">
        <v>180</v>
      </c>
    </row>
    <row r="23" spans="2:17" x14ac:dyDescent="0.25">
      <c r="B23" s="52">
        <v>6</v>
      </c>
      <c r="C23" s="53" t="s">
        <v>155</v>
      </c>
      <c r="D23" s="54" t="s">
        <v>183</v>
      </c>
      <c r="E23" s="54" t="s">
        <v>165</v>
      </c>
      <c r="F23" s="54" t="s">
        <v>184</v>
      </c>
      <c r="G23" s="54" t="s">
        <v>2</v>
      </c>
      <c r="H23" s="54" t="s">
        <v>176</v>
      </c>
      <c r="I23" s="54">
        <v>1.7</v>
      </c>
      <c r="J23" s="58">
        <v>100000</v>
      </c>
      <c r="K23" s="58">
        <v>132</v>
      </c>
      <c r="L23" s="59">
        <v>33</v>
      </c>
      <c r="M23" s="54" t="s">
        <v>177</v>
      </c>
      <c r="N23" s="58" t="s">
        <v>185</v>
      </c>
      <c r="O23" s="54">
        <v>0.125</v>
      </c>
      <c r="P23" s="58" t="s">
        <v>186</v>
      </c>
      <c r="Q23" s="59" t="s">
        <v>180</v>
      </c>
    </row>
    <row r="24" spans="2:17" ht="15.75" thickBot="1" x14ac:dyDescent="0.3">
      <c r="B24" s="88">
        <v>7</v>
      </c>
      <c r="C24" s="89" t="s">
        <v>155</v>
      </c>
      <c r="D24" s="90" t="s">
        <v>187</v>
      </c>
      <c r="E24" s="90" t="s">
        <v>157</v>
      </c>
      <c r="F24" s="90" t="s">
        <v>184</v>
      </c>
      <c r="G24" s="90" t="s">
        <v>2</v>
      </c>
      <c r="H24" s="90" t="s">
        <v>176</v>
      </c>
      <c r="I24" s="90">
        <v>1.8</v>
      </c>
      <c r="J24" s="91">
        <v>25000</v>
      </c>
      <c r="K24" s="91">
        <v>66</v>
      </c>
      <c r="L24" s="92">
        <v>20</v>
      </c>
      <c r="M24" s="93" t="s">
        <v>177</v>
      </c>
      <c r="N24" s="91" t="s">
        <v>185</v>
      </c>
      <c r="O24" s="94">
        <v>0.1</v>
      </c>
      <c r="P24" s="95" t="s">
        <v>188</v>
      </c>
      <c r="Q24" s="92" t="s">
        <v>180</v>
      </c>
    </row>
    <row r="26" spans="2:17" x14ac:dyDescent="0.25">
      <c r="B26" s="21" t="s">
        <v>189</v>
      </c>
      <c r="C26" s="21"/>
      <c r="D26" s="21"/>
      <c r="E26" s="21"/>
    </row>
    <row r="27" spans="2:17" x14ac:dyDescent="0.25">
      <c r="B27" s="21" t="s">
        <v>190</v>
      </c>
      <c r="C27" s="21"/>
      <c r="D27" s="21"/>
      <c r="E27" s="21"/>
    </row>
    <row r="28" spans="2:17" x14ac:dyDescent="0.25">
      <c r="B28" s="21" t="s">
        <v>191</v>
      </c>
      <c r="C28" s="21"/>
      <c r="D28" s="21"/>
      <c r="E28" s="21"/>
    </row>
    <row r="29" spans="2:17" x14ac:dyDescent="0.25">
      <c r="B29" s="21" t="s">
        <v>192</v>
      </c>
      <c r="C29" s="21"/>
      <c r="D29" s="21"/>
      <c r="E29" s="21"/>
    </row>
    <row r="30" spans="2:17" x14ac:dyDescent="0.25">
      <c r="B30" s="21" t="s">
        <v>193</v>
      </c>
      <c r="C30" s="21"/>
      <c r="D30" s="21"/>
      <c r="E30" s="21"/>
    </row>
    <row r="32" spans="2:17" s="97" customFormat="1" x14ac:dyDescent="0.25">
      <c r="B32" s="96" t="s">
        <v>110</v>
      </c>
      <c r="K32" s="98"/>
    </row>
    <row r="34" spans="3:13" ht="55.5" customHeight="1" x14ac:dyDescent="0.25">
      <c r="C34" s="119" t="s">
        <v>111</v>
      </c>
      <c r="D34" s="119"/>
      <c r="E34" s="119"/>
      <c r="F34" s="99" t="s">
        <v>112</v>
      </c>
    </row>
    <row r="35" spans="3:13" ht="46.5" customHeight="1" x14ac:dyDescent="0.25">
      <c r="C35" s="120" t="s">
        <v>113</v>
      </c>
      <c r="D35" s="120"/>
      <c r="E35" s="120"/>
      <c r="F35" s="121"/>
      <c r="G35" s="121"/>
      <c r="H35" s="121"/>
      <c r="I35" s="121"/>
      <c r="J35" s="121"/>
      <c r="K35" s="121"/>
      <c r="L35" s="121"/>
      <c r="M35" s="121"/>
    </row>
  </sheetData>
  <mergeCells count="18">
    <mergeCell ref="O5:O6"/>
    <mergeCell ref="P5:P6"/>
    <mergeCell ref="Q5:Q6"/>
    <mergeCell ref="B4:Q4"/>
    <mergeCell ref="B5:B6"/>
    <mergeCell ref="C5:C6"/>
    <mergeCell ref="D5:D6"/>
    <mergeCell ref="E5:E6"/>
    <mergeCell ref="F5:G5"/>
    <mergeCell ref="H5:H6"/>
    <mergeCell ref="I5:I6"/>
    <mergeCell ref="J5:J6"/>
    <mergeCell ref="K5:L5"/>
    <mergeCell ref="C34:E34"/>
    <mergeCell ref="C35:E35"/>
    <mergeCell ref="F35:M35"/>
    <mergeCell ref="M5:M6"/>
    <mergeCell ref="N5: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
  <sheetViews>
    <sheetView workbookViewId="0">
      <selection activeCell="G3" sqref="G3"/>
    </sheetView>
  </sheetViews>
  <sheetFormatPr defaultRowHeight="15" x14ac:dyDescent="0.25"/>
  <sheetData>
    <row r="2" spans="1:7" x14ac:dyDescent="0.25">
      <c r="A2" t="s">
        <v>103</v>
      </c>
      <c r="B2" t="s">
        <v>84</v>
      </c>
      <c r="C2" s="7" t="s">
        <v>87</v>
      </c>
      <c r="D2" t="s">
        <v>90</v>
      </c>
      <c r="E2" t="s">
        <v>93</v>
      </c>
      <c r="F2" t="s">
        <v>95</v>
      </c>
      <c r="G2" t="s">
        <v>114</v>
      </c>
    </row>
    <row r="3" spans="1:7" x14ac:dyDescent="0.25">
      <c r="A3" t="s">
        <v>104</v>
      </c>
      <c r="B3" t="s">
        <v>85</v>
      </c>
      <c r="C3" t="s">
        <v>88</v>
      </c>
      <c r="D3" t="s">
        <v>91</v>
      </c>
      <c r="E3" t="s">
        <v>94</v>
      </c>
      <c r="F3" t="s">
        <v>96</v>
      </c>
      <c r="G3" t="s">
        <v>115</v>
      </c>
    </row>
    <row r="4" spans="1:7" x14ac:dyDescent="0.25">
      <c r="C4" t="s">
        <v>89</v>
      </c>
      <c r="D4" t="s">
        <v>92</v>
      </c>
      <c r="E4" t="s">
        <v>92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68E7C2DDC2634DA284CE89FAF42C70" ma:contentTypeVersion="0" ma:contentTypeDescription="Create a new document." ma:contentTypeScope="" ma:versionID="eaf7bf106d5c5a59d3b9917cb15120d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189CD4-FB83-4E51-BA84-9611F8A6E0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08D7B16-C086-44E2-8A34-334F093BBAA1}">
  <ds:schemaRefs>
    <ds:schemaRef ds:uri="http://schemas.microsoft.com/sharepoint/v3/contenttype/forms"/>
  </ds:schemaRefs>
</ds:datastoreItem>
</file>

<file path=customXml/itemProps3.xml><?xml version="1.0" encoding="utf-8"?>
<ds:datastoreItem xmlns:ds="http://schemas.openxmlformats.org/officeDocument/2006/customXml" ds:itemID="{48D668C2-0E4B-450E-A769-1F59F78D4D67}">
  <ds:schemaRefs>
    <ds:schemaRef ds:uri="http://purl.org/dc/elements/1.1/"/>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Guidance&amp;info</vt:lpstr>
      <vt:lpstr>250kVA liq</vt:lpstr>
      <vt:lpstr>400 kVA liq</vt:lpstr>
      <vt:lpstr>630kVA liq</vt:lpstr>
      <vt:lpstr>100 kVA pole</vt:lpstr>
      <vt:lpstr>160 kVA pole</vt:lpstr>
      <vt:lpstr>Checkrange</vt:lpstr>
      <vt:lpstr>datafields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for VITO with ABB proposals</dc:title>
  <dc:creator/>
  <cp:lastModifiedBy/>
  <dcterms:created xsi:type="dcterms:W3CDTF">2016-11-25T16:11:58Z</dcterms:created>
  <dcterms:modified xsi:type="dcterms:W3CDTF">2016-12-22T14:33:43Z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0x0101006CE5AEC5679E6646B19AD11549080DCD</vt:lpwstr>
  </property>
</Properties>
</file>